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40" windowHeight="286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<sst xmlns="http://schemas.openxmlformats.org/spreadsheetml/2006/main" count="1025" uniqueCount="286">
  <si>
    <t xml:space="preserve">Maschile ALLIEVI </t>
  </si>
  <si>
    <t xml:space="preserve"> Corpo Libero</t>
  </si>
  <si>
    <t>Trampolino</t>
  </si>
  <si>
    <t xml:space="preserve"> Volteggio</t>
  </si>
  <si>
    <t xml:space="preserve"> Parallele</t>
  </si>
  <si>
    <t>Classif.</t>
  </si>
  <si>
    <t>#</t>
  </si>
  <si>
    <t>Società</t>
  </si>
  <si>
    <t>Cognome</t>
  </si>
  <si>
    <t>Nome</t>
  </si>
  <si>
    <t>Giudice1</t>
  </si>
  <si>
    <t>Giudice2</t>
  </si>
  <si>
    <t>Media</t>
  </si>
  <si>
    <t>P.migl</t>
  </si>
  <si>
    <t>Totale</t>
  </si>
  <si>
    <t>AZARIAN</t>
  </si>
  <si>
    <t>PARATORE</t>
  </si>
  <si>
    <t>MATTEO</t>
  </si>
  <si>
    <t>TRANFO</t>
  </si>
  <si>
    <t>DAVIDE</t>
  </si>
  <si>
    <t xml:space="preserve">Maschile GIOVANISSIMI </t>
  </si>
  <si>
    <t>SAGLIMBENI</t>
  </si>
  <si>
    <t>LEONARDO</t>
  </si>
  <si>
    <t>ENERGY</t>
  </si>
  <si>
    <t>CUTROPIA</t>
  </si>
  <si>
    <t>ANTONINO</t>
  </si>
  <si>
    <t>SERIE A Giovanissime</t>
  </si>
  <si>
    <t xml:space="preserve"> Trave </t>
  </si>
  <si>
    <t>COL.S.IGNAZIO</t>
  </si>
  <si>
    <t>VERSACE</t>
  </si>
  <si>
    <t>SVEVA</t>
  </si>
  <si>
    <t xml:space="preserve">SERIE A SPECIAL Allieve </t>
  </si>
  <si>
    <t>P. Migl</t>
  </si>
  <si>
    <t>AMANTE</t>
  </si>
  <si>
    <t>SOFIA</t>
  </si>
  <si>
    <t>MONDELLO</t>
  </si>
  <si>
    <t>LUDOVICA</t>
  </si>
  <si>
    <t>ENEA</t>
  </si>
  <si>
    <t>BEATRICE</t>
  </si>
  <si>
    <t>AINIS</t>
  </si>
  <si>
    <t xml:space="preserve">SERIE A SPECIAL Junior </t>
  </si>
  <si>
    <t>P.Migl</t>
  </si>
  <si>
    <t>SANFILIPPO</t>
  </si>
  <si>
    <t>CATERINA</t>
  </si>
  <si>
    <t>MAINI</t>
  </si>
  <si>
    <t>BIANCA</t>
  </si>
  <si>
    <t>SERIE B Master</t>
  </si>
  <si>
    <t>IRIS</t>
  </si>
  <si>
    <t>MANGANO</t>
  </si>
  <si>
    <t>ALESSANDRA</t>
  </si>
  <si>
    <t xml:space="preserve">MARINO </t>
  </si>
  <si>
    <t xml:space="preserve">ARRIGO </t>
  </si>
  <si>
    <t>CHIARA</t>
  </si>
  <si>
    <t>SERIE B Junior</t>
  </si>
  <si>
    <t>SPORT CENTER</t>
  </si>
  <si>
    <t>LUCA'</t>
  </si>
  <si>
    <t>ALESSIA</t>
  </si>
  <si>
    <t>MAZZA</t>
  </si>
  <si>
    <t>SERENA</t>
  </si>
  <si>
    <t>SERIE B Allieve</t>
  </si>
  <si>
    <t>ANDREOZZI</t>
  </si>
  <si>
    <t>SIMONA</t>
  </si>
  <si>
    <t>GYM LIFE</t>
  </si>
  <si>
    <t xml:space="preserve">PESCATORE </t>
  </si>
  <si>
    <t>SARA</t>
  </si>
  <si>
    <t>IPPON</t>
  </si>
  <si>
    <t>LEO</t>
  </si>
  <si>
    <t>GIORGIA</t>
  </si>
  <si>
    <t xml:space="preserve">CHILLE' </t>
  </si>
  <si>
    <t>LATTEO</t>
  </si>
  <si>
    <t>ELISABETTA</t>
  </si>
  <si>
    <t>GIORGIANNI</t>
  </si>
  <si>
    <t>TERESA</t>
  </si>
  <si>
    <t>MONEA</t>
  </si>
  <si>
    <t>MARTINA</t>
  </si>
  <si>
    <t>SERIE B Giovanissime</t>
  </si>
  <si>
    <t xml:space="preserve">MAZZEO </t>
  </si>
  <si>
    <t>AMBRA</t>
  </si>
  <si>
    <t xml:space="preserve">CALIRI </t>
  </si>
  <si>
    <t>ANITA</t>
  </si>
  <si>
    <t>RUGGERI</t>
  </si>
  <si>
    <t>ADELE</t>
  </si>
  <si>
    <t>PIRROTTA</t>
  </si>
  <si>
    <t>GIULIA</t>
  </si>
  <si>
    <t>SERIE B Pulcine</t>
  </si>
  <si>
    <t>CALBO</t>
  </si>
  <si>
    <t>AURORA</t>
  </si>
  <si>
    <t xml:space="preserve">OLIVA </t>
  </si>
  <si>
    <t>ANNA</t>
  </si>
  <si>
    <t xml:space="preserve">PASCA </t>
  </si>
  <si>
    <t>GRETA</t>
  </si>
  <si>
    <t xml:space="preserve">SQUADRA serie B Allieve </t>
  </si>
  <si>
    <t>NOME Squadra           Società</t>
  </si>
  <si>
    <t>NOME atlete</t>
  </si>
  <si>
    <t>Atleta1</t>
  </si>
  <si>
    <t>Atleta 2</t>
  </si>
  <si>
    <t>GYM GLITTER  - COL.S.IGNAZIO</t>
  </si>
  <si>
    <t>RINALDI R. - LAZZARA S.</t>
  </si>
  <si>
    <t>GYM FANTASY - COL.S.IGNAZIO</t>
  </si>
  <si>
    <t>LEONARDI S. - PASCA S.</t>
  </si>
  <si>
    <t xml:space="preserve">SQUADRA serie B Giovanissime </t>
  </si>
  <si>
    <t>NOME Squadra            Società</t>
  </si>
  <si>
    <t>BLU - COL.S.IGNAZIO</t>
  </si>
  <si>
    <t>RUGGERI E. - NICOLOSI G.</t>
  </si>
  <si>
    <t>ARANCIONE - COL.S.IGNAZIO</t>
  </si>
  <si>
    <t>VITALITI S. - MEDURI P.</t>
  </si>
  <si>
    <t xml:space="preserve">SQUADRA serie B Pulcine </t>
  </si>
  <si>
    <t>VERDE  - COL.S.IGNAZIO</t>
  </si>
  <si>
    <t>OLIVERI A. - D'ANGELO A.</t>
  </si>
  <si>
    <t>GIALLA - COL.S.IGNAZIO</t>
  </si>
  <si>
    <t>ZUCCARELLO S. - BARBARO V.</t>
  </si>
  <si>
    <t>SQUADRA serie C Master</t>
  </si>
  <si>
    <t>NOME Sq. - Società</t>
  </si>
  <si>
    <t>A-   SCOLA DI GIN</t>
  </si>
  <si>
    <t>GANGI G. - PONTONIO MARIA V.- CUTRERA S.-SPAGNOLO S.</t>
  </si>
  <si>
    <t xml:space="preserve">SQUADRA SERIE C Junior </t>
  </si>
  <si>
    <t xml:space="preserve"> NOME Squadra            Società</t>
  </si>
  <si>
    <t>P.Migl.</t>
  </si>
  <si>
    <t>ALFA        - IRIS</t>
  </si>
  <si>
    <t>CELONA G. - DI MENTO A.</t>
  </si>
  <si>
    <t>A              - SCUOLA DI GIN</t>
  </si>
  <si>
    <t>COSTA G. - CURATOLO C.- COSTA A.</t>
  </si>
  <si>
    <t xml:space="preserve">SQUADRA SERIE C Allieve </t>
  </si>
  <si>
    <t>NOME Sq.           Società</t>
  </si>
  <si>
    <t>B -         SCUOLA DI GIN</t>
  </si>
  <si>
    <t>PALERMO S. - BONADONNA A.</t>
  </si>
  <si>
    <t>A -          SCUOLA DI GIN</t>
  </si>
  <si>
    <t>FORTE G .- ROMANO M.</t>
  </si>
  <si>
    <t>STELLE - COL.S.IGNAZIO</t>
  </si>
  <si>
    <t>SAYA S. - SORRENTINO F.</t>
  </si>
  <si>
    <t>C -         SCUOLA DI GIN</t>
  </si>
  <si>
    <t>TOMA C. - BELLOMO M.</t>
  </si>
  <si>
    <t>SOLE - COL.S.IGNAZIO</t>
  </si>
  <si>
    <t>CARUSO E. - DI STEFANO E.</t>
  </si>
  <si>
    <t>LUNA - COL.S.IGNAZIO</t>
  </si>
  <si>
    <t>PELLEGRINO C. - MASTROIANNI A.</t>
  </si>
  <si>
    <t xml:space="preserve">SQUADRA serie C Giovanissime </t>
  </si>
  <si>
    <t>NOME Squadra       Società</t>
  </si>
  <si>
    <t xml:space="preserve">B-    SCUOLA DI GIN </t>
  </si>
  <si>
    <t>LO CASCIO G. - FORTE V.</t>
  </si>
  <si>
    <t>IPPON - IPPON</t>
  </si>
  <si>
    <t>STURIALE Z. - LUCA' C.</t>
  </si>
  <si>
    <t>A-   SCUOLA DI GIN</t>
  </si>
  <si>
    <t>LA PLACA G. - SIRACUSA G.</t>
  </si>
  <si>
    <t>FARFALLE  -  COL.S.IGNAZIO</t>
  </si>
  <si>
    <t>SCAVO M. - SANFILIPPO E.</t>
  </si>
  <si>
    <t>BAMBOLE   -  COL.S.IGNAZIO</t>
  </si>
  <si>
    <t>MAIONE D. - AMANTE F.</t>
  </si>
  <si>
    <t>GATTINE     -  COL. S.IGNAZIO</t>
  </si>
  <si>
    <t>CAMI C. - DI GIACOMO V.</t>
  </si>
  <si>
    <t xml:space="preserve">SQUADRA SERIE C Pulcine </t>
  </si>
  <si>
    <t>NOME Squadra      Società</t>
  </si>
  <si>
    <t>Nome atlete</t>
  </si>
  <si>
    <t>PRINCIPESSE -  COL. S.IGNAZIO</t>
  </si>
  <si>
    <t>MARTELLI E. - PIRROTTA A.</t>
  </si>
  <si>
    <t>BARBIE - COL. S. IGNAZIO</t>
  </si>
  <si>
    <t>GUZZI A. - NUNNARI S.</t>
  </si>
  <si>
    <t>PAPERE - COL S.IGNAZIO</t>
  </si>
  <si>
    <t>PRIVITERA G. - PACE R.</t>
  </si>
  <si>
    <t>squadra SERIE D Giovanissime</t>
  </si>
  <si>
    <t>Corpo Libero</t>
  </si>
  <si>
    <t>Trave</t>
  </si>
  <si>
    <t xml:space="preserve">                                      Miglior Punteggio</t>
  </si>
  <si>
    <t xml:space="preserve"> NOME squadra</t>
  </si>
  <si>
    <t>1 ginnasta</t>
  </si>
  <si>
    <t>2 ginnasta</t>
  </si>
  <si>
    <t>3 ginnasta</t>
  </si>
  <si>
    <t>Corpo Libero 1</t>
  </si>
  <si>
    <t>Corpo Libero 2</t>
  </si>
  <si>
    <t>Trave 1</t>
  </si>
  <si>
    <t>Trave 2</t>
  </si>
  <si>
    <t>Trampolino 1</t>
  </si>
  <si>
    <t>Trampolino 2</t>
  </si>
  <si>
    <t>VINCO C. - COSTANZA A.</t>
  </si>
  <si>
    <t>B</t>
  </si>
  <si>
    <t>RIGGI M. -   CICERO D.</t>
  </si>
  <si>
    <t>SCUOLA DI GIN</t>
  </si>
  <si>
    <t>A</t>
  </si>
  <si>
    <t>SANTOGIACOMO V. -SILLITTI A.</t>
  </si>
  <si>
    <t>squadra SERIE D allieve</t>
  </si>
  <si>
    <t xml:space="preserve">                    Miglior Punteggio</t>
  </si>
  <si>
    <t>D</t>
  </si>
  <si>
    <t>CICERO A. - CARUSO S. -VIZZINI L.</t>
  </si>
  <si>
    <t>C</t>
  </si>
  <si>
    <t>MARROCCO A. - OLIVO C. - GELO I</t>
  </si>
  <si>
    <t>E</t>
  </si>
  <si>
    <t>SPATARO M. - CUTRERA A. - LAMENDOLA A.</t>
  </si>
  <si>
    <t>MANGANO E. - PULEO G.</t>
  </si>
  <si>
    <t>TRIFOGLIO</t>
  </si>
  <si>
    <t>CORRIERE O. - TROVATO G. - PINIZZOTTO S.</t>
  </si>
  <si>
    <t>ARCOBALENO</t>
  </si>
  <si>
    <t>PARISI D. - VENEZIANO K. - LAVAFILA F.</t>
  </si>
  <si>
    <t>ONDE</t>
  </si>
  <si>
    <t>MIRULLA M. - VADALA' S.</t>
  </si>
  <si>
    <t>F</t>
  </si>
  <si>
    <t>RIGGI C. - LIPARI A. FASCIANA M.</t>
  </si>
  <si>
    <t>D'ASERO S. - PALUMBO S</t>
  </si>
  <si>
    <t>PETRANTONI A. - FERRO C. - VILLA A.</t>
  </si>
  <si>
    <t>squadra SERIE D junior</t>
  </si>
  <si>
    <t>CANCEMI D.  - COLOMBO S.</t>
  </si>
  <si>
    <t>FARFALLE</t>
  </si>
  <si>
    <t>SCOGNIMILLO F. - DONNINA G.</t>
  </si>
  <si>
    <t>LO PRESTI E. - FLACCOMIO M. - MIRABILE G.</t>
  </si>
  <si>
    <t xml:space="preserve">AMICO A. - MANTIONE V. </t>
  </si>
  <si>
    <t>Trofeo Gym Giovanissime</t>
  </si>
  <si>
    <t xml:space="preserve">                        Miglior Punteggio</t>
  </si>
  <si>
    <t>L</t>
  </si>
  <si>
    <t>VITALE M. - VIZZINI B. - GIARDINA D.</t>
  </si>
  <si>
    <t>I</t>
  </si>
  <si>
    <t>PILATO M. - GIULIANO B. - AMICO G.</t>
  </si>
  <si>
    <t>MODICA S. - CHESSA I. - CALABRO' C.</t>
  </si>
  <si>
    <t>ROTONDO C. - DI FRANCESCO S. - ROMANO G.</t>
  </si>
  <si>
    <t>FUXIA</t>
  </si>
  <si>
    <t>NICOLOSI R. - ALOISI A.</t>
  </si>
  <si>
    <t>GYM TEAM</t>
  </si>
  <si>
    <t>AMANTE G. - PASSARI S. - SCANDURRA H.</t>
  </si>
  <si>
    <t>CICALA G. - RAFFA G. - CANNARELLA G.</t>
  </si>
  <si>
    <t>PAGANO G. - RAITANO G. - CARUSO G.</t>
  </si>
  <si>
    <t>LO CELSO A. - LO CELSO G. - DI PIETRA G.</t>
  </si>
  <si>
    <t>BONINA C. - GENOVESE G. - PANTANO S.</t>
  </si>
  <si>
    <t>H</t>
  </si>
  <si>
    <t>SORTINO P. - PROVENZANO B. - LO BELLO C.</t>
  </si>
  <si>
    <t>STELLINE</t>
  </si>
  <si>
    <t>POLLINO A. - CACCIOLA E. - GUARTIERI O.</t>
  </si>
  <si>
    <t xml:space="preserve">FERRARA A. - ORIFICI A. - TELLERI G. </t>
  </si>
  <si>
    <t>CISCAGNI A. - GIACOPELLO A. -ROBERTI A.</t>
  </si>
  <si>
    <t>FOTI G. - CALABRO' V.</t>
  </si>
  <si>
    <t>BLU</t>
  </si>
  <si>
    <t>SANSIVERI V. - SPECIALE M.</t>
  </si>
  <si>
    <t>VIOLA</t>
  </si>
  <si>
    <t>FAZIO C. -VENEZIANI V. - SPADA A.</t>
  </si>
  <si>
    <t>SIRENE</t>
  </si>
  <si>
    <t>GOLINELLI N. - LO PRESTI A. - GISCAGNI G.</t>
  </si>
  <si>
    <t>LILLA</t>
  </si>
  <si>
    <t>NAPOLI M. - ARRIGO E.</t>
  </si>
  <si>
    <t>LO PORTO C. - FASCIANA S. - PAXIA M.</t>
  </si>
  <si>
    <t>G</t>
  </si>
  <si>
    <t>CANCEMI R. - BELLAVIA G.</t>
  </si>
  <si>
    <t>AZZURRA</t>
  </si>
  <si>
    <t>CARNABUCI A. - GIANNINO M.</t>
  </si>
  <si>
    <t>GIRASOLE</t>
  </si>
  <si>
    <t>NUNNARI A. - BRIGANDI K - SPANO' S.</t>
  </si>
  <si>
    <t>VERDE</t>
  </si>
  <si>
    <t>MAISANO M. - DE FRANCESCO A.</t>
  </si>
  <si>
    <t>FRANZONE F. - RUSSO V. - LI PANI C.</t>
  </si>
  <si>
    <t>RIGGI B. - CUTRONA E. - BIONDI A.</t>
  </si>
  <si>
    <t xml:space="preserve">PALOMBA MARIA C. - SERGI M. </t>
  </si>
  <si>
    <t>NUVOLETTE</t>
  </si>
  <si>
    <t>CICERO G. - VASARI B. - RUNCI S.</t>
  </si>
  <si>
    <t>GIALLA</t>
  </si>
  <si>
    <t>FLORIO A. -FLORIO G. - IACONA S.</t>
  </si>
  <si>
    <t>ROSSA</t>
  </si>
  <si>
    <t>MAZZOLA A. - ALTADONNA G. - SCOGLIAMILLO M.</t>
  </si>
  <si>
    <t>FRAGOLINA</t>
  </si>
  <si>
    <t>FAZIO F. - FORESTIERI G.</t>
  </si>
  <si>
    <t>Trofeo Gym Allieve</t>
  </si>
  <si>
    <t xml:space="preserve">                         Miglior Punteggio</t>
  </si>
  <si>
    <t>Corpo Libero1</t>
  </si>
  <si>
    <t>Corpo Libero2</t>
  </si>
  <si>
    <t>MILIA G. - PASQUALINO E. - ROVELLO C.</t>
  </si>
  <si>
    <t>UNICORN</t>
  </si>
  <si>
    <t xml:space="preserve">NOCITA E. - MARTINO A, -  ARENA M. </t>
  </si>
  <si>
    <t>ALESSI E. - RIGGIO L. - GIARDINA G</t>
  </si>
  <si>
    <t>TACCHINI M. - VIRELLI L. - PORCINO R.</t>
  </si>
  <si>
    <t>MARTE</t>
  </si>
  <si>
    <t>IOVINO M. - MUSCOLINO G. - BILLE' V.</t>
  </si>
  <si>
    <t>CHIANESE M. - MANCUSO N. - CHIANESE G.</t>
  </si>
  <si>
    <t>GIOVINO G. - FARACI S. - LAMBERTI S.</t>
  </si>
  <si>
    <t>SATURNO</t>
  </si>
  <si>
    <t>PORTOVENERO A. - MUSCHERA' S. - SILECI G.</t>
  </si>
  <si>
    <t>VENERE</t>
  </si>
  <si>
    <t>CAMPARI S. - CAMPOLO S. - INGRADOCI B.</t>
  </si>
  <si>
    <t>CASTRONOVO C. - FASCIANA M.</t>
  </si>
  <si>
    <t>MAZZOLA  G. - CRISAFULLI G. - CALANDRA A.</t>
  </si>
  <si>
    <t>GIOVE</t>
  </si>
  <si>
    <t>AMANTE A. - AMENDOLIA F. -COLONNA F.</t>
  </si>
  <si>
    <t>TERRA</t>
  </si>
  <si>
    <t>INGRADOCI D. - MAGRELLI S. -DI MAIO S</t>
  </si>
  <si>
    <t>Trofeo Gym Junior</t>
  </si>
  <si>
    <r>
      <t xml:space="preserve">                         </t>
    </r>
    <r>
      <rPr>
        <b/>
        <sz val="11"/>
        <rFont val="Arial"/>
        <family val="2"/>
      </rPr>
      <t xml:space="preserve">        Miglior Punteggio</t>
    </r>
  </si>
  <si>
    <t>NETTUNO</t>
  </si>
  <si>
    <t>NICITA C. - GRECO C.</t>
  </si>
  <si>
    <t>CORALLO</t>
  </si>
  <si>
    <t>PAGANO M. - ALTADONNA L.</t>
  </si>
  <si>
    <t>URANO</t>
  </si>
  <si>
    <t>MONDELLO F. - DE LEO G.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</si>
</sst>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40"/>
      <name val="Arial"/>
      <family val="2"/>
    </font>
    <font>
      <i/>
      <sz val="40"/>
      <name val="Arial"/>
      <family val="2"/>
    </font>
    <font>
      <i/>
      <sz val="36"/>
      <name val="Arial"/>
      <family val="2"/>
    </font>
    <font>
      <i/>
      <sz val="48"/>
      <name val="Arial"/>
      <family val="2"/>
    </font>
    <font>
      <b/>
      <i/>
      <sz val="40"/>
      <color indexed="40"/>
      <name val="AR JULIAN"/>
      <family val="0"/>
    </font>
    <font>
      <i/>
      <sz val="40"/>
      <color indexed="40"/>
      <name val="Arial"/>
      <family val="2"/>
    </font>
    <font>
      <b/>
      <i/>
      <sz val="36"/>
      <color indexed="51"/>
      <name val="AR JULIAN"/>
      <family val="0"/>
    </font>
    <font>
      <b/>
      <sz val="40"/>
      <color indexed="53"/>
      <name val="AR JULIAN"/>
      <family val="0"/>
    </font>
    <font>
      <i/>
      <sz val="36"/>
      <color indexed="51"/>
      <name val="AR JULIAN"/>
      <family val="0"/>
    </font>
    <font>
      <b/>
      <sz val="40"/>
      <color indexed="40"/>
      <name val="AR JULIAN"/>
      <family val="0"/>
    </font>
    <font>
      <i/>
      <sz val="40"/>
      <color indexed="40"/>
      <name val="AR JULIAN"/>
      <family val="0"/>
    </font>
    <font>
      <b/>
      <i/>
      <sz val="40"/>
      <color indexed="10"/>
      <name val="AR JULIAN"/>
      <family val="0"/>
    </font>
    <font>
      <b/>
      <sz val="40"/>
      <color indexed="10"/>
      <name val="AR JULIAN"/>
      <family val="0"/>
    </font>
    <font>
      <i/>
      <sz val="40"/>
      <color indexed="10"/>
      <name val="AR JULIAN"/>
      <family val="0"/>
    </font>
    <font>
      <b/>
      <i/>
      <sz val="48"/>
      <color indexed="17"/>
      <name val="AR JULIAN"/>
      <family val="0"/>
    </font>
    <font>
      <b/>
      <sz val="48"/>
      <color indexed="17"/>
      <name val="AR JULIAN"/>
      <family val="0"/>
    </font>
    <font>
      <i/>
      <sz val="48"/>
      <color indexed="17"/>
      <name val="AR JULIAN"/>
      <family val="0"/>
    </font>
    <font>
      <b/>
      <i/>
      <sz val="48"/>
      <color indexed="53"/>
      <name val="AR JULIAN"/>
      <family val="0"/>
    </font>
    <font>
      <i/>
      <sz val="48"/>
      <color indexed="53"/>
      <name val="AR JULIAN"/>
      <family val="0"/>
    </font>
    <font>
      <b/>
      <i/>
      <sz val="45"/>
      <color indexed="46"/>
      <name val="AR JULIAN"/>
      <family val="0"/>
    </font>
    <font>
      <b/>
      <sz val="45"/>
      <color indexed="46"/>
      <name val="AR JULIAN"/>
      <family val="0"/>
    </font>
    <font>
      <i/>
      <sz val="45"/>
      <color indexed="46"/>
      <name val="AR JULIAN"/>
      <family val="0"/>
    </font>
    <font>
      <i/>
      <sz val="45"/>
      <color indexed="46"/>
      <name val="Arial"/>
      <family val="2"/>
    </font>
    <font>
      <b/>
      <i/>
      <sz val="45"/>
      <color indexed="9"/>
      <name val="AR JULIAN"/>
      <family val="0"/>
    </font>
    <font>
      <i/>
      <sz val="45"/>
      <color indexed="9"/>
      <name val="AR JULIAN"/>
      <family val="0"/>
    </font>
    <font>
      <i/>
      <sz val="45"/>
      <color indexed="9"/>
      <name val="Arial"/>
      <family val="2"/>
    </font>
    <font>
      <b/>
      <sz val="9"/>
      <name val="Arial"/>
      <family val="2"/>
    </font>
    <font>
      <b/>
      <i/>
      <sz val="45"/>
      <color indexed="17"/>
      <name val="AR JULIAN"/>
      <family val="0"/>
    </font>
    <font>
      <i/>
      <sz val="45"/>
      <color indexed="17"/>
      <name val="AR JULIAN"/>
      <family val="0"/>
    </font>
    <font>
      <i/>
      <sz val="45"/>
      <name val="Arial"/>
      <family val="2"/>
    </font>
    <font>
      <b/>
      <i/>
      <sz val="45"/>
      <color indexed="53"/>
      <name val="AR JULIAN"/>
      <family val="0"/>
    </font>
    <font>
      <i/>
      <sz val="45"/>
      <color indexed="53"/>
      <name val="AR JULIAN"/>
      <family val="0"/>
    </font>
    <font>
      <b/>
      <i/>
      <sz val="45"/>
      <color indexed="10"/>
      <name val="Arial"/>
      <family val="2"/>
    </font>
    <font>
      <i/>
      <sz val="45"/>
      <color indexed="10"/>
      <name val="Arial"/>
      <family val="2"/>
    </font>
    <font>
      <b/>
      <i/>
      <sz val="36"/>
      <color indexed="17"/>
      <name val="AR JULIAN"/>
      <family val="0"/>
    </font>
    <font>
      <b/>
      <sz val="36"/>
      <color indexed="17"/>
      <name val="AR JULIAN"/>
      <family val="0"/>
    </font>
    <font>
      <i/>
      <sz val="36"/>
      <color indexed="17"/>
      <name val="AR JULIAN"/>
      <family val="0"/>
    </font>
    <font>
      <b/>
      <i/>
      <sz val="45"/>
      <color indexed="40"/>
      <name val="AR JULIAN"/>
      <family val="0"/>
    </font>
    <font>
      <b/>
      <sz val="45"/>
      <color indexed="40"/>
      <name val="AR JULIAN"/>
      <family val="0"/>
    </font>
    <font>
      <i/>
      <sz val="45"/>
      <color indexed="40"/>
      <name val="AR JULIAN"/>
      <family val="0"/>
    </font>
    <font>
      <b/>
      <i/>
      <sz val="45"/>
      <color indexed="17"/>
      <name val="Arial"/>
      <family val="2"/>
    </font>
    <font>
      <b/>
      <sz val="45"/>
      <color indexed="17"/>
      <name val="Arial"/>
      <family val="2"/>
    </font>
    <font>
      <b/>
      <i/>
      <sz val="45"/>
      <color indexed="10"/>
      <name val="AR JULIAN"/>
      <family val="0"/>
    </font>
    <font>
      <i/>
      <sz val="45"/>
      <color indexed="10"/>
      <name val="AR JULIAN"/>
      <family val="0"/>
    </font>
    <font>
      <b/>
      <i/>
      <sz val="36"/>
      <color indexed="36"/>
      <name val="AR JULIAN"/>
      <family val="0"/>
    </font>
    <font>
      <b/>
      <sz val="36"/>
      <color indexed="36"/>
      <name val="AR JULIAN"/>
      <family val="0"/>
    </font>
    <font>
      <i/>
      <sz val="36"/>
      <color indexed="36"/>
      <name val="AR JULIAN"/>
      <family val="0"/>
    </font>
    <font>
      <i/>
      <sz val="36"/>
      <color indexed="36"/>
      <name val="Arial"/>
      <family val="2"/>
    </font>
    <font>
      <b/>
      <i/>
      <sz val="36"/>
      <color indexed="9"/>
      <name val="AR JULIAN"/>
      <family val="0"/>
    </font>
    <font>
      <b/>
      <sz val="36"/>
      <color indexed="9"/>
      <name val="AR JULIAN"/>
      <family val="0"/>
    </font>
    <font>
      <i/>
      <sz val="36"/>
      <color indexed="9"/>
      <name val="AR JULIAN"/>
      <family val="0"/>
    </font>
    <font>
      <i/>
      <sz val="36"/>
      <color indexed="9"/>
      <name val="Arial"/>
      <family val="2"/>
    </font>
    <font>
      <b/>
      <sz val="36"/>
      <color indexed="10"/>
      <name val="AR JULIAN"/>
      <family val="0"/>
    </font>
    <font>
      <b/>
      <sz val="36"/>
      <color indexed="53"/>
      <name val="AR JULIAN"/>
      <family val="0"/>
    </font>
    <font>
      <sz val="36"/>
      <color indexed="53"/>
      <name val="AR JULIAN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56"/>
      <name val="Arial"/>
      <family val="2"/>
    </font>
    <font>
      <b/>
      <sz val="8"/>
      <name val="Arial"/>
      <family val="2"/>
    </font>
    <font>
      <b/>
      <sz val="36"/>
      <color indexed="40"/>
      <name val="AR JULIAN"/>
      <family val="0"/>
    </font>
    <font>
      <b/>
      <sz val="36"/>
      <color indexed="13"/>
      <name val="AR JULIAN"/>
      <family val="0"/>
    </font>
    <font>
      <sz val="36"/>
      <color indexed="13"/>
      <name val="AR JULIAN"/>
      <family val="0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40"/>
      <color indexed="53"/>
      <name val="AR JULIAN"/>
      <family val="0"/>
    </font>
    <font>
      <b/>
      <sz val="40"/>
      <name val="Arial"/>
      <family val="2"/>
    </font>
    <font>
      <b/>
      <sz val="48"/>
      <color indexed="40"/>
      <name val="AR JULIAN"/>
      <family val="0"/>
    </font>
    <font>
      <b/>
      <sz val="48"/>
      <color indexed="53"/>
      <name val="AR JULIAN"/>
      <family val="0"/>
    </font>
    <font>
      <sz val="48"/>
      <color indexed="53"/>
      <name val="AR JULIAN"/>
      <family val="0"/>
    </font>
    <font>
      <b/>
      <sz val="48"/>
      <name val="Arial"/>
      <family val="2"/>
    </font>
    <font>
      <sz val="4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40"/>
      <color rgb="FF00B0F0"/>
      <name val="AR JULIAN"/>
      <family val="0"/>
    </font>
    <font>
      <i/>
      <sz val="40"/>
      <color rgb="FF00B0F0"/>
      <name val="Arial"/>
      <family val="2"/>
    </font>
    <font>
      <b/>
      <sz val="40"/>
      <color rgb="FF00B0F0"/>
      <name val="AR JULIAN"/>
      <family val="0"/>
    </font>
    <font>
      <i/>
      <sz val="40"/>
      <color rgb="FF00B0F0"/>
      <name val="AR JULIAN"/>
      <family val="0"/>
    </font>
    <font>
      <b/>
      <i/>
      <sz val="40"/>
      <color rgb="FFFF0000"/>
      <name val="AR JULIAN"/>
      <family val="0"/>
    </font>
    <font>
      <b/>
      <i/>
      <sz val="36"/>
      <color rgb="FFFFC000"/>
      <name val="AR JULIAN"/>
      <family val="0"/>
    </font>
    <font>
      <i/>
      <sz val="36"/>
      <color rgb="FFFFC000"/>
      <name val="AR JULIAN"/>
      <family val="0"/>
    </font>
    <font>
      <b/>
      <sz val="40"/>
      <color rgb="FFFF0000"/>
      <name val="AR JULIAN"/>
      <family val="0"/>
    </font>
    <font>
      <i/>
      <sz val="40"/>
      <color rgb="FFFF0000"/>
      <name val="AR JULIAN"/>
      <family val="0"/>
    </font>
    <font>
      <b/>
      <i/>
      <sz val="48"/>
      <color rgb="FF00B050"/>
      <name val="AR JULIAN"/>
      <family val="0"/>
    </font>
    <font>
      <b/>
      <sz val="48"/>
      <color rgb="FF00B050"/>
      <name val="AR JULIAN"/>
      <family val="0"/>
    </font>
    <font>
      <i/>
      <sz val="48"/>
      <color rgb="FF00B050"/>
      <name val="AR JULIAN"/>
      <family val="0"/>
    </font>
    <font>
      <b/>
      <i/>
      <sz val="48"/>
      <color theme="9" tint="-0.24997000396251678"/>
      <name val="AR JULIAN"/>
      <family val="0"/>
    </font>
    <font>
      <i/>
      <sz val="48"/>
      <color theme="9" tint="-0.24997000396251678"/>
      <name val="AR JULIAN"/>
      <family val="0"/>
    </font>
    <font>
      <b/>
      <i/>
      <sz val="45"/>
      <color theme="7" tint="0.7999799847602844"/>
      <name val="AR JULIAN"/>
      <family val="0"/>
    </font>
    <font>
      <b/>
      <sz val="45"/>
      <color theme="7" tint="0.7999799847602844"/>
      <name val="AR JULIAN"/>
      <family val="0"/>
    </font>
    <font>
      <i/>
      <sz val="45"/>
      <color theme="7" tint="0.7999799847602844"/>
      <name val="AR JULIAN"/>
      <family val="0"/>
    </font>
    <font>
      <i/>
      <sz val="45"/>
      <color theme="7" tint="0.7999799847602844"/>
      <name val="Arial"/>
      <family val="2"/>
    </font>
    <font>
      <b/>
      <i/>
      <sz val="45"/>
      <color theme="0"/>
      <name val="AR JULIAN"/>
      <family val="0"/>
    </font>
    <font>
      <i/>
      <sz val="45"/>
      <color theme="0"/>
      <name val="AR JULIAN"/>
      <family val="0"/>
    </font>
    <font>
      <i/>
      <sz val="45"/>
      <color theme="0"/>
      <name val="Arial"/>
      <family val="2"/>
    </font>
    <font>
      <b/>
      <i/>
      <sz val="45"/>
      <color rgb="FF00B050"/>
      <name val="AR JULIAN"/>
      <family val="0"/>
    </font>
    <font>
      <i/>
      <sz val="45"/>
      <color rgb="FF00B050"/>
      <name val="AR JULIAN"/>
      <family val="0"/>
    </font>
    <font>
      <b/>
      <i/>
      <sz val="45"/>
      <color theme="9" tint="-0.24997000396251678"/>
      <name val="AR JULIAN"/>
      <family val="0"/>
    </font>
    <font>
      <i/>
      <sz val="45"/>
      <color theme="9" tint="-0.24997000396251678"/>
      <name val="AR JULIAN"/>
      <family val="0"/>
    </font>
    <font>
      <b/>
      <i/>
      <sz val="45"/>
      <color rgb="FFFF0000"/>
      <name val="Arial"/>
      <family val="2"/>
    </font>
    <font>
      <i/>
      <sz val="45"/>
      <color rgb="FFFF0000"/>
      <name val="Arial"/>
      <family val="2"/>
    </font>
    <font>
      <b/>
      <i/>
      <sz val="36"/>
      <color rgb="FF00B050"/>
      <name val="AR JULIAN"/>
      <family val="0"/>
    </font>
    <font>
      <b/>
      <sz val="36"/>
      <color rgb="FF00B050"/>
      <name val="AR JULIAN"/>
      <family val="0"/>
    </font>
    <font>
      <i/>
      <sz val="36"/>
      <color rgb="FF00B050"/>
      <name val="AR JULIAN"/>
      <family val="0"/>
    </font>
    <font>
      <b/>
      <i/>
      <sz val="45"/>
      <color rgb="FF00B0F0"/>
      <name val="AR JULIAN"/>
      <family val="0"/>
    </font>
    <font>
      <b/>
      <sz val="45"/>
      <color rgb="FF00B0F0"/>
      <name val="AR JULIAN"/>
      <family val="0"/>
    </font>
    <font>
      <i/>
      <sz val="45"/>
      <color rgb="FF00B0F0"/>
      <name val="AR JULIAN"/>
      <family val="0"/>
    </font>
    <font>
      <b/>
      <i/>
      <sz val="45"/>
      <color rgb="FF00B050"/>
      <name val="Arial"/>
      <family val="2"/>
    </font>
    <font>
      <b/>
      <sz val="45"/>
      <color rgb="FF00B050"/>
      <name val="Arial"/>
      <family val="2"/>
    </font>
    <font>
      <b/>
      <i/>
      <sz val="45"/>
      <color rgb="FFFF0000"/>
      <name val="AR JULIAN"/>
      <family val="0"/>
    </font>
    <font>
      <i/>
      <sz val="45"/>
      <color rgb="FFFF0000"/>
      <name val="AR JULIAN"/>
      <family val="0"/>
    </font>
    <font>
      <b/>
      <i/>
      <sz val="36"/>
      <color theme="7" tint="0.39998000860214233"/>
      <name val="AR JULIAN"/>
      <family val="0"/>
    </font>
    <font>
      <b/>
      <sz val="36"/>
      <color theme="7" tint="0.39998000860214233"/>
      <name val="AR JULIAN"/>
      <family val="0"/>
    </font>
    <font>
      <i/>
      <sz val="36"/>
      <color theme="7" tint="0.39998000860214233"/>
      <name val="AR JULIAN"/>
      <family val="0"/>
    </font>
    <font>
      <i/>
      <sz val="36"/>
      <color theme="7" tint="0.39998000860214233"/>
      <name val="Arial"/>
      <family val="2"/>
    </font>
    <font>
      <b/>
      <i/>
      <sz val="36"/>
      <color theme="0"/>
      <name val="AR JULIAN"/>
      <family val="0"/>
    </font>
    <font>
      <b/>
      <sz val="36"/>
      <color theme="0"/>
      <name val="AR JULIAN"/>
      <family val="0"/>
    </font>
    <font>
      <i/>
      <sz val="36"/>
      <color theme="0"/>
      <name val="AR JULIAN"/>
      <family val="0"/>
    </font>
    <font>
      <i/>
      <sz val="36"/>
      <color theme="0"/>
      <name val="Arial"/>
      <family val="2"/>
    </font>
    <font>
      <b/>
      <sz val="36"/>
      <color rgb="FFFF0000"/>
      <name val="AR JULIAN"/>
      <family val="0"/>
    </font>
    <font>
      <b/>
      <sz val="36"/>
      <color theme="9" tint="-0.24997000396251678"/>
      <name val="AR JULIAN"/>
      <family val="0"/>
    </font>
    <font>
      <sz val="36"/>
      <color theme="9" tint="-0.24997000396251678"/>
      <name val="AR JULIAN"/>
      <family val="0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206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B050"/>
      <name val="Arial"/>
      <family val="2"/>
    </font>
    <font>
      <b/>
      <i/>
      <sz val="10"/>
      <color rgb="FF002060"/>
      <name val="Arial"/>
      <family val="2"/>
    </font>
    <font>
      <b/>
      <sz val="36"/>
      <color rgb="FF00B0F0"/>
      <name val="AR JULIAN"/>
      <family val="0"/>
    </font>
    <font>
      <b/>
      <sz val="36"/>
      <color rgb="FF92D050"/>
      <name val="AR JULIAN"/>
      <family val="0"/>
    </font>
    <font>
      <sz val="36"/>
      <color rgb="FF92D050"/>
      <name val="AR JULIAN"/>
      <family val="0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40"/>
      <color theme="9" tint="-0.24997000396251678"/>
      <name val="AR JULIAN"/>
      <family val="0"/>
    </font>
    <font>
      <sz val="40"/>
      <color theme="9" tint="-0.24997000396251678"/>
      <name val="AR JULIAN"/>
      <family val="0"/>
    </font>
    <font>
      <b/>
      <sz val="48"/>
      <color rgb="FF00B0F0"/>
      <name val="AR JULIAN"/>
      <family val="0"/>
    </font>
    <font>
      <b/>
      <sz val="48"/>
      <color theme="9" tint="-0.24997000396251678"/>
      <name val="AR JULIAN"/>
      <family val="0"/>
    </font>
    <font>
      <sz val="48"/>
      <color theme="9" tint="-0.24997000396251678"/>
      <name val="AR JULIAN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>
        <color theme="1"/>
      </right>
      <top/>
      <bottom/>
    </border>
    <border>
      <left/>
      <right/>
      <top style="medium"/>
      <bottom/>
    </border>
    <border>
      <left/>
      <right style="medium">
        <color theme="1"/>
      </right>
      <top style="medium">
        <color theme="1"/>
      </top>
      <bottom/>
    </border>
    <border>
      <left/>
      <right style="medium">
        <color theme="1"/>
      </right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medium">
        <color theme="1"/>
      </right>
      <top/>
      <bottom style="medium"/>
    </border>
    <border>
      <left style="medium">
        <color theme="1"/>
      </left>
      <right style="medium"/>
      <top style="medium"/>
      <bottom/>
    </border>
    <border>
      <left style="medium">
        <color theme="1"/>
      </left>
      <right style="medium"/>
      <top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/>
      <right style="medium">
        <color theme="1"/>
      </right>
      <top style="medium"/>
      <bottom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1" applyNumberFormat="0" applyAlignment="0" applyProtection="0"/>
    <xf numFmtId="0" fontId="98" fillId="0" borderId="2" applyNumberFormat="0" applyFill="0" applyAlignment="0" applyProtection="0"/>
    <xf numFmtId="0" fontId="99" fillId="21" borderId="3" applyNumberFormat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10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102" fillId="20" borderId="5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31" borderId="0" applyNumberFormat="0" applyBorder="0" applyAlignment="0" applyProtection="0"/>
    <xf numFmtId="0" fontId="11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3">
    <xf numFmtId="0" fontId="0" fillId="0" borderId="0" xfId="0" applyFont="1" applyAlignment="1">
      <alignment/>
    </xf>
    <xf numFmtId="0" fontId="2" fillId="0" borderId="10" xfId="46" applyBorder="1" applyAlignment="1">
      <alignment/>
      <protection/>
    </xf>
    <xf numFmtId="0" fontId="2" fillId="0" borderId="11" xfId="46" applyBorder="1" applyAlignment="1">
      <alignment horizontal="right"/>
      <protection/>
    </xf>
    <xf numFmtId="0" fontId="4" fillId="0" borderId="11" xfId="46" applyFont="1" applyBorder="1">
      <alignment/>
      <protection/>
    </xf>
    <xf numFmtId="0" fontId="4" fillId="0" borderId="12" xfId="46" applyFont="1" applyBorder="1">
      <alignment/>
      <protection/>
    </xf>
    <xf numFmtId="0" fontId="4" fillId="0" borderId="13" xfId="46" applyFont="1" applyBorder="1" applyAlignment="1">
      <alignment horizontal="right"/>
      <protection/>
    </xf>
    <xf numFmtId="0" fontId="4" fillId="0" borderId="12" xfId="46" applyFont="1" applyBorder="1" applyAlignment="1">
      <alignment horizontal="right"/>
      <protection/>
    </xf>
    <xf numFmtId="0" fontId="4" fillId="0" borderId="0" xfId="46" applyFont="1" applyBorder="1" applyAlignment="1">
      <alignment horizontal="left"/>
      <protection/>
    </xf>
    <xf numFmtId="0" fontId="3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2" fillId="33" borderId="16" xfId="46" applyFill="1" applyBorder="1">
      <alignment/>
      <protection/>
    </xf>
    <xf numFmtId="0" fontId="2" fillId="34" borderId="0" xfId="46" applyFill="1">
      <alignment/>
      <protection/>
    </xf>
    <xf numFmtId="0" fontId="2" fillId="35" borderId="16" xfId="46" applyFill="1" applyBorder="1">
      <alignment/>
      <protection/>
    </xf>
    <xf numFmtId="0" fontId="2" fillId="35" borderId="0" xfId="46" applyFill="1" applyBorder="1" applyProtection="1">
      <alignment/>
      <protection/>
    </xf>
    <xf numFmtId="0" fontId="2" fillId="35" borderId="17" xfId="46" applyFill="1" applyBorder="1">
      <alignment/>
      <protection/>
    </xf>
    <xf numFmtId="0" fontId="2" fillId="35" borderId="0" xfId="46" applyFill="1" applyBorder="1">
      <alignment/>
      <protection/>
    </xf>
    <xf numFmtId="0" fontId="2" fillId="35" borderId="18" xfId="46" applyFill="1" applyBorder="1">
      <alignment/>
      <protection/>
    </xf>
    <xf numFmtId="0" fontId="2" fillId="35" borderId="19" xfId="46" applyFill="1" applyBorder="1" applyProtection="1">
      <alignment/>
      <protection locked="0"/>
    </xf>
    <xf numFmtId="0" fontId="2" fillId="35" borderId="20" xfId="46" applyFill="1" applyBorder="1">
      <alignment/>
      <protection/>
    </xf>
    <xf numFmtId="0" fontId="2" fillId="35" borderId="0" xfId="46" applyFill="1" applyBorder="1" applyProtection="1">
      <alignment/>
      <protection locked="0"/>
    </xf>
    <xf numFmtId="0" fontId="2" fillId="35" borderId="21" xfId="46" applyFill="1" applyBorder="1">
      <alignment/>
      <protection/>
    </xf>
    <xf numFmtId="0" fontId="2" fillId="6" borderId="16" xfId="46" applyFill="1" applyBorder="1">
      <alignment/>
      <protection/>
    </xf>
    <xf numFmtId="0" fontId="2" fillId="6" borderId="0" xfId="46" applyFill="1" applyBorder="1" applyProtection="1">
      <alignment/>
      <protection/>
    </xf>
    <xf numFmtId="0" fontId="2" fillId="6" borderId="17" xfId="46" applyFill="1" applyBorder="1">
      <alignment/>
      <protection/>
    </xf>
    <xf numFmtId="0" fontId="2" fillId="6" borderId="0" xfId="46" applyFill="1" applyBorder="1">
      <alignment/>
      <protection/>
    </xf>
    <xf numFmtId="0" fontId="2" fillId="6" borderId="18" xfId="46" applyFill="1" applyBorder="1">
      <alignment/>
      <protection/>
    </xf>
    <xf numFmtId="0" fontId="2" fillId="6" borderId="0" xfId="46" applyFill="1" applyBorder="1" applyProtection="1">
      <alignment/>
      <protection locked="0"/>
    </xf>
    <xf numFmtId="0" fontId="2" fillId="6" borderId="21" xfId="46" applyFill="1" applyBorder="1">
      <alignment/>
      <protection/>
    </xf>
    <xf numFmtId="0" fontId="2" fillId="35" borderId="16" xfId="46" applyFill="1" applyBorder="1" applyProtection="1">
      <alignment/>
      <protection/>
    </xf>
    <xf numFmtId="0" fontId="2" fillId="34" borderId="22" xfId="46" applyFill="1" applyBorder="1">
      <alignment/>
      <protection/>
    </xf>
    <xf numFmtId="0" fontId="112" fillId="36" borderId="0" xfId="46" applyFont="1" applyFill="1">
      <alignment/>
      <protection/>
    </xf>
    <xf numFmtId="0" fontId="113" fillId="36" borderId="0" xfId="46" applyFont="1" applyFill="1">
      <alignment/>
      <protection/>
    </xf>
    <xf numFmtId="0" fontId="2" fillId="37" borderId="16" xfId="46" applyFill="1" applyBorder="1">
      <alignment/>
      <protection/>
    </xf>
    <xf numFmtId="0" fontId="2" fillId="38" borderId="16" xfId="46" applyFill="1" applyBorder="1">
      <alignment/>
      <protection/>
    </xf>
    <xf numFmtId="0" fontId="3" fillId="0" borderId="23" xfId="46" applyFont="1" applyBorder="1" applyAlignment="1">
      <alignment/>
      <protection/>
    </xf>
    <xf numFmtId="0" fontId="3" fillId="0" borderId="24" xfId="46" applyFont="1" applyBorder="1" applyAlignment="1">
      <alignment horizontal="center"/>
      <protection/>
    </xf>
    <xf numFmtId="0" fontId="3" fillId="35" borderId="25" xfId="46" applyFont="1" applyFill="1" applyBorder="1" applyProtection="1">
      <alignment/>
      <protection/>
    </xf>
    <xf numFmtId="0" fontId="3" fillId="6" borderId="25" xfId="46" applyFont="1" applyFill="1" applyBorder="1" applyProtection="1">
      <alignment/>
      <protection/>
    </xf>
    <xf numFmtId="0" fontId="2" fillId="0" borderId="23" xfId="46" applyBorder="1" applyAlignment="1">
      <alignment/>
      <protection/>
    </xf>
    <xf numFmtId="0" fontId="2" fillId="35" borderId="25" xfId="46" applyFont="1" applyFill="1" applyBorder="1" applyProtection="1">
      <alignment/>
      <protection/>
    </xf>
    <xf numFmtId="0" fontId="2" fillId="0" borderId="26" xfId="46" applyBorder="1" applyAlignment="1">
      <alignment/>
      <protection/>
    </xf>
    <xf numFmtId="0" fontId="3" fillId="0" borderId="27" xfId="46" applyFont="1" applyBorder="1" applyAlignment="1">
      <alignment horizontal="center"/>
      <protection/>
    </xf>
    <xf numFmtId="0" fontId="2" fillId="35" borderId="28" xfId="46" applyFont="1" applyFill="1" applyBorder="1">
      <alignment/>
      <protection/>
    </xf>
    <xf numFmtId="0" fontId="2" fillId="34" borderId="25" xfId="46" applyFill="1" applyBorder="1">
      <alignment/>
      <protection/>
    </xf>
    <xf numFmtId="0" fontId="2" fillId="6" borderId="25" xfId="46" applyFont="1" applyFill="1" applyBorder="1" applyProtection="1">
      <alignment/>
      <protection/>
    </xf>
    <xf numFmtId="0" fontId="2" fillId="6" borderId="28" xfId="46" applyFont="1" applyFill="1" applyBorder="1">
      <alignment/>
      <protection/>
    </xf>
    <xf numFmtId="0" fontId="2" fillId="35" borderId="28" xfId="46" applyFont="1" applyFill="1" applyBorder="1" applyProtection="1">
      <alignment/>
      <protection/>
    </xf>
    <xf numFmtId="0" fontId="3" fillId="34" borderId="25" xfId="46" applyFont="1" applyFill="1" applyBorder="1">
      <alignment/>
      <protection/>
    </xf>
    <xf numFmtId="0" fontId="114" fillId="36" borderId="25" xfId="46" applyFont="1" applyFill="1" applyBorder="1">
      <alignment/>
      <protection/>
    </xf>
    <xf numFmtId="0" fontId="115" fillId="36" borderId="25" xfId="46" applyFont="1" applyFill="1" applyBorder="1">
      <alignment/>
      <protection/>
    </xf>
    <xf numFmtId="0" fontId="116" fillId="36" borderId="0" xfId="0" applyFont="1" applyFill="1" applyAlignment="1">
      <alignment/>
    </xf>
    <xf numFmtId="0" fontId="2" fillId="0" borderId="10" xfId="46" applyBorder="1" applyAlignment="1">
      <alignment/>
      <protection/>
    </xf>
    <xf numFmtId="0" fontId="2" fillId="0" borderId="11" xfId="46" applyBorder="1" applyAlignment="1">
      <alignment horizontal="right"/>
      <protection/>
    </xf>
    <xf numFmtId="0" fontId="4" fillId="0" borderId="11" xfId="46" applyFont="1" applyBorder="1">
      <alignment/>
      <protection/>
    </xf>
    <xf numFmtId="0" fontId="4" fillId="0" borderId="12" xfId="46" applyFont="1" applyBorder="1">
      <alignment/>
      <protection/>
    </xf>
    <xf numFmtId="0" fontId="4" fillId="0" borderId="13" xfId="46" applyFont="1" applyBorder="1" applyAlignment="1">
      <alignment horizontal="right"/>
      <protection/>
    </xf>
    <xf numFmtId="0" fontId="4" fillId="0" borderId="12" xfId="46" applyFont="1" applyBorder="1" applyAlignment="1">
      <alignment horizontal="right"/>
      <protection/>
    </xf>
    <xf numFmtId="0" fontId="4" fillId="0" borderId="0" xfId="46" applyFont="1" applyBorder="1" applyAlignment="1">
      <alignment horizontal="left"/>
      <protection/>
    </xf>
    <xf numFmtId="0" fontId="3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2" fillId="33" borderId="16" xfId="46" applyFill="1" applyBorder="1">
      <alignment/>
      <protection/>
    </xf>
    <xf numFmtId="0" fontId="2" fillId="35" borderId="16" xfId="46" applyFill="1" applyBorder="1">
      <alignment/>
      <protection/>
    </xf>
    <xf numFmtId="0" fontId="2" fillId="35" borderId="0" xfId="46" applyFill="1" applyBorder="1" applyProtection="1">
      <alignment/>
      <protection/>
    </xf>
    <xf numFmtId="0" fontId="2" fillId="35" borderId="17" xfId="46" applyFill="1" applyBorder="1">
      <alignment/>
      <protection/>
    </xf>
    <xf numFmtId="0" fontId="2" fillId="35" borderId="0" xfId="46" applyFill="1" applyBorder="1">
      <alignment/>
      <protection/>
    </xf>
    <xf numFmtId="0" fontId="2" fillId="35" borderId="18" xfId="46" applyFill="1" applyBorder="1">
      <alignment/>
      <protection/>
    </xf>
    <xf numFmtId="0" fontId="2" fillId="35" borderId="19" xfId="46" applyFill="1" applyBorder="1" applyProtection="1">
      <alignment/>
      <protection locked="0"/>
    </xf>
    <xf numFmtId="0" fontId="2" fillId="35" borderId="20" xfId="46" applyFill="1" applyBorder="1">
      <alignment/>
      <protection/>
    </xf>
    <xf numFmtId="0" fontId="2" fillId="35" borderId="0" xfId="46" applyFill="1" applyBorder="1" applyProtection="1">
      <alignment/>
      <protection locked="0"/>
    </xf>
    <xf numFmtId="0" fontId="2" fillId="35" borderId="21" xfId="46" applyFill="1" applyBorder="1">
      <alignment/>
      <protection/>
    </xf>
    <xf numFmtId="0" fontId="2" fillId="34" borderId="0" xfId="46" applyFont="1" applyFill="1">
      <alignment/>
      <protection/>
    </xf>
    <xf numFmtId="0" fontId="2" fillId="34" borderId="22" xfId="46" applyFont="1" applyFill="1" applyBorder="1">
      <alignment/>
      <protection/>
    </xf>
    <xf numFmtId="0" fontId="2" fillId="6" borderId="16" xfId="46" applyFill="1" applyBorder="1">
      <alignment/>
      <protection/>
    </xf>
    <xf numFmtId="0" fontId="2" fillId="6" borderId="0" xfId="46" applyFill="1" applyBorder="1" applyProtection="1">
      <alignment/>
      <protection/>
    </xf>
    <xf numFmtId="0" fontId="2" fillId="6" borderId="17" xfId="46" applyFill="1" applyBorder="1">
      <alignment/>
      <protection/>
    </xf>
    <xf numFmtId="0" fontId="2" fillId="6" borderId="0" xfId="46" applyFill="1" applyBorder="1">
      <alignment/>
      <protection/>
    </xf>
    <xf numFmtId="0" fontId="2" fillId="6" borderId="18" xfId="46" applyFill="1" applyBorder="1">
      <alignment/>
      <protection/>
    </xf>
    <xf numFmtId="0" fontId="2" fillId="6" borderId="0" xfId="46" applyFill="1" applyBorder="1" applyProtection="1">
      <alignment/>
      <protection locked="0"/>
    </xf>
    <xf numFmtId="0" fontId="2" fillId="6" borderId="21" xfId="46" applyFill="1" applyBorder="1">
      <alignment/>
      <protection/>
    </xf>
    <xf numFmtId="0" fontId="117" fillId="36" borderId="0" xfId="46" applyFont="1" applyFill="1">
      <alignment/>
      <protection/>
    </xf>
    <xf numFmtId="0" fontId="7" fillId="36" borderId="0" xfId="46" applyFont="1" applyFill="1">
      <alignment/>
      <protection/>
    </xf>
    <xf numFmtId="0" fontId="4" fillId="36" borderId="0" xfId="46" applyFont="1" applyFill="1">
      <alignment/>
      <protection/>
    </xf>
    <xf numFmtId="0" fontId="2" fillId="37" borderId="16" xfId="46" applyFill="1" applyBorder="1">
      <alignment/>
      <protection/>
    </xf>
    <xf numFmtId="0" fontId="2" fillId="38" borderId="16" xfId="46" applyFill="1" applyBorder="1">
      <alignment/>
      <protection/>
    </xf>
    <xf numFmtId="0" fontId="3" fillId="0" borderId="23" xfId="46" applyFont="1" applyBorder="1" applyAlignment="1">
      <alignment/>
      <protection/>
    </xf>
    <xf numFmtId="0" fontId="3" fillId="0" borderId="24" xfId="46" applyFont="1" applyBorder="1" applyAlignment="1">
      <alignment horizontal="center"/>
      <protection/>
    </xf>
    <xf numFmtId="0" fontId="3" fillId="35" borderId="25" xfId="46" applyFont="1" applyFill="1" applyBorder="1" applyProtection="1">
      <alignment/>
      <protection/>
    </xf>
    <xf numFmtId="0" fontId="3" fillId="6" borderId="25" xfId="46" applyFont="1" applyFill="1" applyBorder="1" applyProtection="1">
      <alignment/>
      <protection/>
    </xf>
    <xf numFmtId="0" fontId="2" fillId="0" borderId="23" xfId="46" applyBorder="1" applyAlignment="1">
      <alignment/>
      <protection/>
    </xf>
    <xf numFmtId="0" fontId="2" fillId="35" borderId="25" xfId="46" applyFont="1" applyFill="1" applyBorder="1" applyProtection="1">
      <alignment/>
      <protection/>
    </xf>
    <xf numFmtId="0" fontId="2" fillId="35" borderId="28" xfId="46" applyFont="1" applyFill="1" applyBorder="1">
      <alignment/>
      <protection/>
    </xf>
    <xf numFmtId="0" fontId="2" fillId="6" borderId="25" xfId="46" applyFont="1" applyFill="1" applyBorder="1" applyProtection="1">
      <alignment/>
      <protection/>
    </xf>
    <xf numFmtId="0" fontId="2" fillId="6" borderId="28" xfId="46" applyFont="1" applyFill="1" applyBorder="1">
      <alignment/>
      <protection/>
    </xf>
    <xf numFmtId="0" fontId="117" fillId="36" borderId="25" xfId="46" applyFont="1" applyFill="1" applyBorder="1">
      <alignment/>
      <protection/>
    </xf>
    <xf numFmtId="0" fontId="3" fillId="34" borderId="25" xfId="46" applyFont="1" applyFill="1" applyBorder="1">
      <alignment/>
      <protection/>
    </xf>
    <xf numFmtId="0" fontId="118" fillId="36" borderId="25" xfId="46" applyFont="1" applyFill="1" applyBorder="1">
      <alignment/>
      <protection/>
    </xf>
    <xf numFmtId="0" fontId="2" fillId="34" borderId="25" xfId="46" applyFont="1" applyFill="1" applyBorder="1">
      <alignment/>
      <protection/>
    </xf>
    <xf numFmtId="0" fontId="2" fillId="0" borderId="26" xfId="46" applyFont="1" applyBorder="1" applyAlignment="1">
      <alignment/>
      <protection/>
    </xf>
    <xf numFmtId="0" fontId="2" fillId="0" borderId="27" xfId="46" applyFont="1" applyBorder="1" applyAlignment="1">
      <alignment horizontal="center"/>
      <protection/>
    </xf>
    <xf numFmtId="0" fontId="119" fillId="36" borderId="25" xfId="0" applyFont="1" applyFill="1" applyBorder="1" applyAlignment="1">
      <alignment/>
    </xf>
    <xf numFmtId="0" fontId="120" fillId="36" borderId="25" xfId="0" applyFont="1" applyFill="1" applyBorder="1" applyAlignment="1">
      <alignment/>
    </xf>
    <xf numFmtId="0" fontId="6" fillId="36" borderId="0" xfId="0" applyFont="1" applyFill="1" applyAlignment="1">
      <alignment/>
    </xf>
    <xf numFmtId="0" fontId="2" fillId="39" borderId="0" xfId="0" applyFont="1" applyFill="1" applyAlignment="1">
      <alignment/>
    </xf>
    <xf numFmtId="0" fontId="3" fillId="39" borderId="25" xfId="0" applyFont="1" applyFill="1" applyBorder="1" applyAlignment="1">
      <alignment/>
    </xf>
    <xf numFmtId="0" fontId="2" fillId="39" borderId="25" xfId="0" applyFont="1" applyFill="1" applyBorder="1" applyAlignment="1">
      <alignment/>
    </xf>
    <xf numFmtId="0" fontId="3" fillId="39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3" fillId="35" borderId="25" xfId="0" applyFont="1" applyFill="1" applyBorder="1" applyAlignment="1" applyProtection="1">
      <alignment/>
      <protection/>
    </xf>
    <xf numFmtId="0" fontId="2" fillId="35" borderId="25" xfId="0" applyFont="1" applyFill="1" applyBorder="1" applyAlignment="1" applyProtection="1">
      <alignment/>
      <protection/>
    </xf>
    <xf numFmtId="0" fontId="2" fillId="35" borderId="28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 applyProtection="1">
      <alignment/>
      <protection locked="0"/>
    </xf>
    <xf numFmtId="0" fontId="0" fillId="35" borderId="20" xfId="0" applyFill="1" applyBorder="1" applyAlignment="1">
      <alignment/>
    </xf>
    <xf numFmtId="0" fontId="0" fillId="35" borderId="30" xfId="0" applyFill="1" applyBorder="1" applyAlignment="1">
      <alignment/>
    </xf>
    <xf numFmtId="0" fontId="0" fillId="37" borderId="16" xfId="0" applyFill="1" applyBorder="1" applyAlignment="1">
      <alignment/>
    </xf>
    <xf numFmtId="0" fontId="3" fillId="6" borderId="25" xfId="0" applyFont="1" applyFill="1" applyBorder="1" applyAlignment="1" applyProtection="1">
      <alignment/>
      <protection/>
    </xf>
    <xf numFmtId="0" fontId="0" fillId="6" borderId="25" xfId="0" applyFill="1" applyBorder="1" applyAlignment="1" applyProtection="1">
      <alignment/>
      <protection/>
    </xf>
    <xf numFmtId="0" fontId="2" fillId="6" borderId="28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 applyProtection="1">
      <alignment/>
      <protection locked="0"/>
    </xf>
    <xf numFmtId="0" fontId="0" fillId="6" borderId="21" xfId="0" applyFill="1" applyBorder="1" applyAlignment="1">
      <alignment/>
    </xf>
    <xf numFmtId="0" fontId="0" fillId="6" borderId="31" xfId="0" applyFill="1" applyBorder="1" applyAlignment="1">
      <alignment/>
    </xf>
    <xf numFmtId="0" fontId="0" fillId="38" borderId="16" xfId="0" applyFill="1" applyBorder="1" applyAlignment="1">
      <alignment/>
    </xf>
    <xf numFmtId="0" fontId="0" fillId="35" borderId="25" xfId="0" applyFill="1" applyBorder="1" applyAlignment="1" applyProtection="1">
      <alignment/>
      <protection/>
    </xf>
    <xf numFmtId="0" fontId="2" fillId="35" borderId="28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21" xfId="0" applyFill="1" applyBorder="1" applyAlignment="1">
      <alignment/>
    </xf>
    <xf numFmtId="0" fontId="0" fillId="35" borderId="31" xfId="0" applyFill="1" applyBorder="1" applyAlignment="1">
      <alignment/>
    </xf>
    <xf numFmtId="0" fontId="121" fillId="36" borderId="0" xfId="0" applyFont="1" applyFill="1" applyAlignment="1">
      <alignment/>
    </xf>
    <xf numFmtId="0" fontId="122" fillId="36" borderId="25" xfId="0" applyFont="1" applyFill="1" applyBorder="1" applyAlignment="1">
      <alignment/>
    </xf>
    <xf numFmtId="0" fontId="123" fillId="36" borderId="25" xfId="0" applyFont="1" applyFill="1" applyBorder="1" applyAlignment="1">
      <alignment/>
    </xf>
    <xf numFmtId="0" fontId="8" fillId="36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2" xfId="0" applyFill="1" applyBorder="1" applyAlignment="1">
      <alignment/>
    </xf>
    <xf numFmtId="0" fontId="3" fillId="0" borderId="26" xfId="0" applyFont="1" applyBorder="1" applyAlignment="1">
      <alignment/>
    </xf>
    <xf numFmtId="0" fontId="2" fillId="6" borderId="25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124" fillId="36" borderId="0" xfId="0" applyFont="1" applyFill="1" applyAlignment="1">
      <alignment/>
    </xf>
    <xf numFmtId="0" fontId="124" fillId="36" borderId="25" xfId="0" applyFont="1" applyFill="1" applyBorder="1" applyAlignment="1">
      <alignment/>
    </xf>
    <xf numFmtId="0" fontId="125" fillId="36" borderId="25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2" fillId="6" borderId="28" xfId="0" applyFont="1" applyFill="1" applyBorder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0" fontId="0" fillId="35" borderId="28" xfId="0" applyFill="1" applyBorder="1" applyAlignment="1">
      <alignment/>
    </xf>
    <xf numFmtId="0" fontId="2" fillId="35" borderId="18" xfId="0" applyFont="1" applyFill="1" applyBorder="1" applyAlignment="1">
      <alignment/>
    </xf>
    <xf numFmtId="0" fontId="126" fillId="36" borderId="0" xfId="0" applyFont="1" applyFill="1" applyAlignment="1">
      <alignment/>
    </xf>
    <xf numFmtId="0" fontId="127" fillId="36" borderId="25" xfId="0" applyFont="1" applyFill="1" applyBorder="1" applyAlignment="1">
      <alignment/>
    </xf>
    <xf numFmtId="0" fontId="128" fillId="36" borderId="25" xfId="0" applyFont="1" applyFill="1" applyBorder="1" applyAlignment="1">
      <alignment/>
    </xf>
    <xf numFmtId="0" fontId="129" fillId="36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25" xfId="0" applyFill="1" applyBorder="1" applyAlignment="1">
      <alignment/>
    </xf>
    <xf numFmtId="0" fontId="3" fillId="35" borderId="25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0" fillId="39" borderId="22" xfId="0" applyFill="1" applyBorder="1" applyAlignment="1">
      <alignment/>
    </xf>
    <xf numFmtId="0" fontId="130" fillId="36" borderId="0" xfId="0" applyFont="1" applyFill="1" applyAlignment="1">
      <alignment/>
    </xf>
    <xf numFmtId="0" fontId="130" fillId="36" borderId="25" xfId="0" applyFont="1" applyFill="1" applyBorder="1" applyAlignment="1">
      <alignment/>
    </xf>
    <xf numFmtId="0" fontId="131" fillId="36" borderId="25" xfId="0" applyFont="1" applyFill="1" applyBorder="1" applyAlignment="1">
      <alignment/>
    </xf>
    <xf numFmtId="0" fontId="132" fillId="36" borderId="0" xfId="0" applyFont="1" applyFill="1" applyAlignment="1">
      <alignment/>
    </xf>
    <xf numFmtId="0" fontId="31" fillId="35" borderId="25" xfId="0" applyFont="1" applyFill="1" applyBorder="1" applyAlignment="1" applyProtection="1">
      <alignment/>
      <protection/>
    </xf>
    <xf numFmtId="0" fontId="133" fillId="36" borderId="0" xfId="0" applyFont="1" applyFill="1" applyAlignment="1">
      <alignment/>
    </xf>
    <xf numFmtId="0" fontId="133" fillId="36" borderId="25" xfId="0" applyFont="1" applyFill="1" applyBorder="1" applyAlignment="1">
      <alignment/>
    </xf>
    <xf numFmtId="0" fontId="134" fillId="36" borderId="25" xfId="0" applyFont="1" applyFill="1" applyBorder="1" applyAlignment="1">
      <alignment/>
    </xf>
    <xf numFmtId="0" fontId="34" fillId="36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0" borderId="25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35" borderId="16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6" borderId="18" xfId="0" applyFont="1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2" fillId="35" borderId="0" xfId="0" applyFont="1" applyFill="1" applyBorder="1" applyAlignment="1" applyProtection="1">
      <alignment/>
      <protection locked="0"/>
    </xf>
    <xf numFmtId="0" fontId="2" fillId="35" borderId="21" xfId="0" applyFont="1" applyFill="1" applyBorder="1" applyAlignment="1">
      <alignment/>
    </xf>
    <xf numFmtId="0" fontId="135" fillId="36" borderId="0" xfId="0" applyFont="1" applyFill="1" applyAlignment="1">
      <alignment/>
    </xf>
    <xf numFmtId="0" fontId="135" fillId="36" borderId="25" xfId="0" applyFont="1" applyFill="1" applyBorder="1" applyAlignment="1">
      <alignment/>
    </xf>
    <xf numFmtId="0" fontId="136" fillId="36" borderId="25" xfId="0" applyFont="1" applyFill="1" applyBorder="1" applyAlignment="1">
      <alignment/>
    </xf>
    <xf numFmtId="0" fontId="0" fillId="6" borderId="19" xfId="0" applyFill="1" applyBorder="1" applyAlignment="1" applyProtection="1">
      <alignment/>
      <protection locked="0"/>
    </xf>
    <xf numFmtId="0" fontId="0" fillId="6" borderId="20" xfId="0" applyFill="1" applyBorder="1" applyAlignment="1">
      <alignment/>
    </xf>
    <xf numFmtId="0" fontId="116" fillId="36" borderId="25" xfId="0" applyFont="1" applyFill="1" applyBorder="1" applyAlignment="1">
      <alignment/>
    </xf>
    <xf numFmtId="0" fontId="137" fillId="36" borderId="0" xfId="0" applyFont="1" applyFill="1" applyAlignment="1">
      <alignment/>
    </xf>
    <xf numFmtId="0" fontId="138" fillId="36" borderId="0" xfId="0" applyFont="1" applyFill="1" applyAlignment="1">
      <alignment/>
    </xf>
    <xf numFmtId="0" fontId="3" fillId="0" borderId="19" xfId="0" applyFont="1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6" borderId="19" xfId="0" applyFont="1" applyFill="1" applyBorder="1" applyAlignment="1" applyProtection="1">
      <alignment horizontal="left"/>
      <protection/>
    </xf>
    <xf numFmtId="0" fontId="2" fillId="6" borderId="17" xfId="0" applyFont="1" applyFill="1" applyBorder="1" applyAlignment="1">
      <alignment/>
    </xf>
    <xf numFmtId="0" fontId="2" fillId="6" borderId="16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40" borderId="16" xfId="0" applyFill="1" applyBorder="1" applyAlignment="1">
      <alignment/>
    </xf>
    <xf numFmtId="0" fontId="2" fillId="38" borderId="16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139" fillId="36" borderId="0" xfId="0" applyFont="1" applyFill="1" applyAlignment="1">
      <alignment/>
    </xf>
    <xf numFmtId="0" fontId="140" fillId="36" borderId="0" xfId="0" applyFont="1" applyFill="1" applyAlignment="1">
      <alignment/>
    </xf>
    <xf numFmtId="0" fontId="141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3" fillId="34" borderId="0" xfId="0" applyFont="1" applyFill="1" applyAlignment="1">
      <alignment/>
    </xf>
    <xf numFmtId="0" fontId="142" fillId="36" borderId="0" xfId="0" applyFont="1" applyFill="1" applyAlignment="1">
      <alignment/>
    </xf>
    <xf numFmtId="0" fontId="143" fillId="36" borderId="0" xfId="0" applyFont="1" applyFill="1" applyAlignment="1">
      <alignment/>
    </xf>
    <xf numFmtId="0" fontId="144" fillId="36" borderId="0" xfId="0" applyFont="1" applyFill="1" applyAlignment="1">
      <alignment/>
    </xf>
    <xf numFmtId="0" fontId="3" fillId="35" borderId="19" xfId="0" applyFont="1" applyFill="1" applyBorder="1" applyAlignment="1" applyProtection="1">
      <alignment horizontal="center"/>
      <protection/>
    </xf>
    <xf numFmtId="0" fontId="3" fillId="6" borderId="0" xfId="0" applyFont="1" applyFill="1" applyBorder="1" applyAlignment="1" applyProtection="1">
      <alignment horizontal="center"/>
      <protection/>
    </xf>
    <xf numFmtId="0" fontId="145" fillId="36" borderId="0" xfId="0" applyFont="1" applyFill="1" applyAlignment="1">
      <alignment/>
    </xf>
    <xf numFmtId="0" fontId="146" fillId="36" borderId="33" xfId="0" applyFont="1" applyFill="1" applyBorder="1" applyAlignment="1">
      <alignment horizontal="center" wrapText="1"/>
    </xf>
    <xf numFmtId="0" fontId="138" fillId="36" borderId="25" xfId="0" applyFont="1" applyFill="1" applyBorder="1" applyAlignment="1">
      <alignment/>
    </xf>
    <xf numFmtId="0" fontId="3" fillId="34" borderId="33" xfId="0" applyFont="1" applyFill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center"/>
    </xf>
    <xf numFmtId="0" fontId="3" fillId="35" borderId="34" xfId="0" applyFont="1" applyFill="1" applyBorder="1" applyAlignment="1" applyProtection="1">
      <alignment horizontal="left" wrapText="1"/>
      <protection/>
    </xf>
    <xf numFmtId="0" fontId="3" fillId="6" borderId="33" xfId="0" applyFont="1" applyFill="1" applyBorder="1" applyAlignment="1" applyProtection="1">
      <alignment horizontal="left" wrapText="1"/>
      <protection/>
    </xf>
    <xf numFmtId="0" fontId="3" fillId="35" borderId="33" xfId="0" applyFont="1" applyFill="1" applyBorder="1" applyAlignment="1" applyProtection="1">
      <alignment horizontal="left" wrapText="1"/>
      <protection/>
    </xf>
    <xf numFmtId="0" fontId="147" fillId="36" borderId="0" xfId="0" applyFont="1" applyFill="1" applyAlignment="1">
      <alignment/>
    </xf>
    <xf numFmtId="0" fontId="147" fillId="36" borderId="33" xfId="0" applyFont="1" applyFill="1" applyBorder="1" applyAlignment="1">
      <alignment wrapText="1"/>
    </xf>
    <xf numFmtId="0" fontId="148" fillId="36" borderId="25" xfId="0" applyFont="1" applyFill="1" applyBorder="1" applyAlignment="1">
      <alignment/>
    </xf>
    <xf numFmtId="0" fontId="3" fillId="39" borderId="33" xfId="0" applyFont="1" applyFill="1" applyBorder="1" applyAlignment="1">
      <alignment wrapText="1"/>
    </xf>
    <xf numFmtId="0" fontId="2" fillId="39" borderId="22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143" fillId="36" borderId="33" xfId="0" applyFont="1" applyFill="1" applyBorder="1" applyAlignment="1">
      <alignment wrapText="1"/>
    </xf>
    <xf numFmtId="0" fontId="144" fillId="36" borderId="25" xfId="0" applyFont="1" applyFill="1" applyBorder="1" applyAlignment="1">
      <alignment/>
    </xf>
    <xf numFmtId="0" fontId="3" fillId="6" borderId="34" xfId="0" applyFont="1" applyFill="1" applyBorder="1" applyAlignment="1" applyProtection="1">
      <alignment horizontal="left" wrapText="1"/>
      <protection/>
    </xf>
    <xf numFmtId="0" fontId="3" fillId="35" borderId="33" xfId="0" applyFont="1" applyFill="1" applyBorder="1" applyAlignment="1" applyProtection="1">
      <alignment wrapText="1"/>
      <protection/>
    </xf>
    <xf numFmtId="0" fontId="3" fillId="0" borderId="33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3" fillId="6" borderId="33" xfId="0" applyFont="1" applyFill="1" applyBorder="1" applyAlignment="1" applyProtection="1">
      <alignment wrapText="1"/>
      <protection/>
    </xf>
    <xf numFmtId="0" fontId="149" fillId="36" borderId="0" xfId="0" applyFont="1" applyFill="1" applyAlignment="1">
      <alignment/>
    </xf>
    <xf numFmtId="0" fontId="150" fillId="36" borderId="33" xfId="0" applyFont="1" applyFill="1" applyBorder="1" applyAlignment="1">
      <alignment wrapText="1"/>
    </xf>
    <xf numFmtId="0" fontId="151" fillId="36" borderId="25" xfId="0" applyFont="1" applyFill="1" applyBorder="1" applyAlignment="1">
      <alignment/>
    </xf>
    <xf numFmtId="0" fontId="151" fillId="36" borderId="0" xfId="0" applyFont="1" applyFill="1" applyAlignment="1">
      <alignment/>
    </xf>
    <xf numFmtId="0" fontId="152" fillId="36" borderId="0" xfId="0" applyFont="1" applyFill="1" applyAlignment="1">
      <alignment/>
    </xf>
    <xf numFmtId="0" fontId="3" fillId="0" borderId="34" xfId="0" applyFont="1" applyFill="1" applyBorder="1" applyAlignment="1" applyProtection="1">
      <alignment horizontal="left" wrapText="1"/>
      <protection/>
    </xf>
    <xf numFmtId="0" fontId="153" fillId="36" borderId="0" xfId="0" applyFont="1" applyFill="1" applyAlignment="1">
      <alignment/>
    </xf>
    <xf numFmtId="0" fontId="154" fillId="36" borderId="25" xfId="0" applyFont="1" applyFill="1" applyBorder="1" applyAlignment="1">
      <alignment/>
    </xf>
    <xf numFmtId="0" fontId="155" fillId="36" borderId="25" xfId="0" applyFont="1" applyFill="1" applyBorder="1" applyAlignment="1">
      <alignment/>
    </xf>
    <xf numFmtId="0" fontId="156" fillId="36" borderId="0" xfId="0" applyFont="1" applyFill="1" applyAlignment="1">
      <alignment/>
    </xf>
    <xf numFmtId="0" fontId="3" fillId="0" borderId="24" xfId="0" applyFont="1" applyBorder="1" applyAlignment="1">
      <alignment horizontal="left"/>
    </xf>
    <xf numFmtId="0" fontId="3" fillId="6" borderId="23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 applyProtection="1">
      <alignment horizontal="left"/>
      <protection/>
    </xf>
    <xf numFmtId="0" fontId="157" fillId="41" borderId="0" xfId="0" applyFont="1" applyFill="1" applyAlignment="1">
      <alignment/>
    </xf>
    <xf numFmtId="0" fontId="158" fillId="41" borderId="25" xfId="0" applyFont="1" applyFill="1" applyBorder="1" applyAlignment="1">
      <alignment horizontal="center"/>
    </xf>
    <xf numFmtId="0" fontId="159" fillId="41" borderId="25" xfId="0" applyFont="1" applyFill="1" applyBorder="1" applyAlignment="1">
      <alignment wrapText="1"/>
    </xf>
    <xf numFmtId="0" fontId="3" fillId="41" borderId="25" xfId="0" applyFont="1" applyFill="1" applyBorder="1" applyAlignment="1">
      <alignment wrapText="1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0" fillId="34" borderId="25" xfId="0" applyFill="1" applyBorder="1" applyAlignment="1">
      <alignment wrapText="1"/>
    </xf>
    <xf numFmtId="0" fontId="3" fillId="34" borderId="24" xfId="0" applyFont="1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0" xfId="0" applyFont="1" applyBorder="1" applyAlignment="1">
      <alignment/>
    </xf>
    <xf numFmtId="0" fontId="160" fillId="0" borderId="19" xfId="0" applyFont="1" applyBorder="1" applyAlignment="1">
      <alignment/>
    </xf>
    <xf numFmtId="0" fontId="3" fillId="0" borderId="32" xfId="0" applyFont="1" applyBorder="1" applyAlignment="1">
      <alignment/>
    </xf>
    <xf numFmtId="0" fontId="16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2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3" fillId="0" borderId="11" xfId="0" applyFont="1" applyBorder="1" applyAlignment="1">
      <alignment/>
    </xf>
    <xf numFmtId="0" fontId="163" fillId="0" borderId="13" xfId="0" applyFont="1" applyBorder="1" applyAlignment="1">
      <alignment/>
    </xf>
    <xf numFmtId="0" fontId="164" fillId="0" borderId="11" xfId="0" applyFont="1" applyBorder="1" applyAlignment="1">
      <alignment horizontal="center"/>
    </xf>
    <xf numFmtId="0" fontId="164" fillId="0" borderId="13" xfId="0" applyFont="1" applyBorder="1" applyAlignment="1">
      <alignment horizontal="center"/>
    </xf>
    <xf numFmtId="0" fontId="165" fillId="0" borderId="12" xfId="0" applyFont="1" applyFill="1" applyBorder="1" applyAlignment="1">
      <alignment horizontal="center"/>
    </xf>
    <xf numFmtId="0" fontId="165" fillId="0" borderId="13" xfId="0" applyFont="1" applyFill="1" applyBorder="1" applyAlignment="1">
      <alignment horizontal="center"/>
    </xf>
    <xf numFmtId="0" fontId="3" fillId="0" borderId="25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0" fillId="0" borderId="17" xfId="0" applyFill="1" applyBorder="1" applyAlignment="1" applyProtection="1">
      <alignment/>
      <protection/>
    </xf>
    <xf numFmtId="0" fontId="0" fillId="12" borderId="17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0" borderId="36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66" fillId="0" borderId="28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0" fillId="38" borderId="11" xfId="0" applyFill="1" applyBorder="1" applyAlignment="1">
      <alignment/>
    </xf>
    <xf numFmtId="0" fontId="3" fillId="6" borderId="24" xfId="0" applyFont="1" applyFill="1" applyBorder="1" applyAlignment="1" applyProtection="1">
      <alignment horizontal="center"/>
      <protection/>
    </xf>
    <xf numFmtId="0" fontId="2" fillId="6" borderId="24" xfId="0" applyFont="1" applyFill="1" applyBorder="1" applyAlignment="1">
      <alignment wrapText="1"/>
    </xf>
    <xf numFmtId="0" fontId="66" fillId="6" borderId="27" xfId="0" applyFont="1" applyFill="1" applyBorder="1" applyAlignment="1">
      <alignment wrapText="1"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3" xfId="0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/>
    </xf>
    <xf numFmtId="0" fontId="0" fillId="6" borderId="37" xfId="0" applyFill="1" applyBorder="1" applyAlignment="1">
      <alignment/>
    </xf>
    <xf numFmtId="0" fontId="166" fillId="41" borderId="0" xfId="0" applyFont="1" applyFill="1" applyAlignment="1">
      <alignment/>
    </xf>
    <xf numFmtId="0" fontId="0" fillId="42" borderId="0" xfId="0" applyFill="1" applyAlignment="1">
      <alignment/>
    </xf>
    <xf numFmtId="0" fontId="3" fillId="42" borderId="25" xfId="0" applyFont="1" applyFill="1" applyBorder="1" applyAlignment="1">
      <alignment horizontal="center"/>
    </xf>
    <xf numFmtId="0" fontId="0" fillId="42" borderId="25" xfId="0" applyFill="1" applyBorder="1" applyAlignment="1">
      <alignment wrapText="1"/>
    </xf>
    <xf numFmtId="0" fontId="3" fillId="42" borderId="24" xfId="0" applyFont="1" applyFill="1" applyBorder="1" applyAlignment="1">
      <alignment wrapText="1"/>
    </xf>
    <xf numFmtId="0" fontId="0" fillId="42" borderId="12" xfId="0" applyFill="1" applyBorder="1" applyAlignment="1">
      <alignment/>
    </xf>
    <xf numFmtId="0" fontId="0" fillId="42" borderId="0" xfId="0" applyFill="1" applyBorder="1" applyAlignment="1">
      <alignment/>
    </xf>
    <xf numFmtId="0" fontId="66" fillId="0" borderId="28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6" fillId="0" borderId="28" xfId="0" applyFont="1" applyFill="1" applyBorder="1" applyAlignment="1" applyProtection="1">
      <alignment wrapText="1"/>
      <protection/>
    </xf>
    <xf numFmtId="0" fontId="3" fillId="6" borderId="25" xfId="0" applyFont="1" applyFill="1" applyBorder="1" applyAlignment="1" applyProtection="1">
      <alignment horizontal="center"/>
      <protection/>
    </xf>
    <xf numFmtId="0" fontId="2" fillId="6" borderId="25" xfId="0" applyFont="1" applyFill="1" applyBorder="1" applyAlignment="1" applyProtection="1">
      <alignment wrapText="1"/>
      <protection/>
    </xf>
    <xf numFmtId="0" fontId="66" fillId="6" borderId="28" xfId="0" applyFont="1" applyFill="1" applyBorder="1" applyAlignment="1" applyProtection="1">
      <alignment wrapText="1"/>
      <protection/>
    </xf>
    <xf numFmtId="0" fontId="2" fillId="6" borderId="0" xfId="0" applyFont="1" applyFill="1" applyBorder="1" applyAlignment="1" applyProtection="1">
      <alignment/>
      <protection/>
    </xf>
    <xf numFmtId="0" fontId="2" fillId="6" borderId="17" xfId="0" applyFont="1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6" borderId="36" xfId="0" applyFill="1" applyBorder="1" applyAlignment="1">
      <alignment/>
    </xf>
    <xf numFmtId="0" fontId="2" fillId="0" borderId="25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6" borderId="25" xfId="0" applyFont="1" applyFill="1" applyBorder="1" applyAlignment="1">
      <alignment horizontal="center"/>
    </xf>
    <xf numFmtId="0" fontId="2" fillId="6" borderId="25" xfId="0" applyFont="1" applyFill="1" applyBorder="1" applyAlignment="1">
      <alignment wrapText="1"/>
    </xf>
    <xf numFmtId="0" fontId="3" fillId="6" borderId="28" xfId="0" applyFont="1" applyFill="1" applyBorder="1" applyAlignment="1">
      <alignment wrapText="1"/>
    </xf>
    <xf numFmtId="0" fontId="3" fillId="0" borderId="25" xfId="0" applyFont="1" applyBorder="1" applyAlignment="1">
      <alignment horizontal="center"/>
    </xf>
    <xf numFmtId="0" fontId="66" fillId="6" borderId="28" xfId="0" applyFont="1" applyFill="1" applyBorder="1" applyAlignment="1">
      <alignment wrapText="1"/>
    </xf>
    <xf numFmtId="0" fontId="0" fillId="6" borderId="11" xfId="0" applyFill="1" applyBorder="1" applyAlignment="1" applyProtection="1">
      <alignment/>
      <protection/>
    </xf>
    <xf numFmtId="0" fontId="167" fillId="41" borderId="0" xfId="0" applyFont="1" applyFill="1" applyAlignment="1">
      <alignment/>
    </xf>
    <xf numFmtId="0" fontId="167" fillId="41" borderId="25" xfId="0" applyFont="1" applyFill="1" applyBorder="1" applyAlignment="1">
      <alignment horizontal="center"/>
    </xf>
    <xf numFmtId="0" fontId="168" fillId="41" borderId="25" xfId="0" applyFont="1" applyFill="1" applyBorder="1" applyAlignment="1">
      <alignment wrapText="1"/>
    </xf>
    <xf numFmtId="0" fontId="169" fillId="41" borderId="25" xfId="0" applyFont="1" applyFill="1" applyBorder="1" applyAlignment="1">
      <alignment wrapText="1"/>
    </xf>
    <xf numFmtId="0" fontId="170" fillId="41" borderId="0" xfId="0" applyFont="1" applyFill="1" applyAlignment="1">
      <alignment/>
    </xf>
    <xf numFmtId="0" fontId="170" fillId="41" borderId="0" xfId="0" applyFont="1" applyFill="1" applyBorder="1" applyAlignment="1">
      <alignment/>
    </xf>
    <xf numFmtId="0" fontId="0" fillId="43" borderId="0" xfId="0" applyFill="1" applyAlignment="1">
      <alignment/>
    </xf>
    <xf numFmtId="0" fontId="3" fillId="43" borderId="25" xfId="0" applyFont="1" applyFill="1" applyBorder="1" applyAlignment="1">
      <alignment horizontal="center"/>
    </xf>
    <xf numFmtId="0" fontId="0" fillId="43" borderId="25" xfId="0" applyFill="1" applyBorder="1" applyAlignment="1">
      <alignment wrapText="1"/>
    </xf>
    <xf numFmtId="0" fontId="3" fillId="43" borderId="24" xfId="0" applyFont="1" applyFill="1" applyBorder="1" applyAlignment="1">
      <alignment wrapText="1"/>
    </xf>
    <xf numFmtId="0" fontId="0" fillId="43" borderId="12" xfId="0" applyFill="1" applyBorder="1" applyAlignment="1">
      <alignment/>
    </xf>
    <xf numFmtId="0" fontId="0" fillId="43" borderId="0" xfId="0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3" fillId="0" borderId="24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wrapText="1"/>
      <protection/>
    </xf>
    <xf numFmtId="0" fontId="66" fillId="0" borderId="27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12" borderId="13" xfId="0" applyFill="1" applyBorder="1" applyAlignment="1" applyProtection="1">
      <alignment/>
      <protection/>
    </xf>
    <xf numFmtId="0" fontId="0" fillId="12" borderId="12" xfId="0" applyFill="1" applyBorder="1" applyAlignment="1" applyProtection="1">
      <alignment/>
      <protection/>
    </xf>
    <xf numFmtId="0" fontId="0" fillId="0" borderId="37" xfId="0" applyFill="1" applyBorder="1" applyAlignment="1">
      <alignment/>
    </xf>
    <xf numFmtId="0" fontId="119" fillId="36" borderId="0" xfId="0" applyFont="1" applyFill="1" applyAlignment="1">
      <alignment/>
    </xf>
    <xf numFmtId="0" fontId="171" fillId="36" borderId="25" xfId="0" applyFont="1" applyFill="1" applyBorder="1" applyAlignment="1">
      <alignment horizontal="center"/>
    </xf>
    <xf numFmtId="0" fontId="172" fillId="36" borderId="25" xfId="0" applyFont="1" applyFill="1" applyBorder="1" applyAlignment="1">
      <alignment wrapText="1"/>
    </xf>
    <xf numFmtId="0" fontId="73" fillId="36" borderId="25" xfId="0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>
      <alignment/>
    </xf>
    <xf numFmtId="0" fontId="2" fillId="34" borderId="25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66" fillId="0" borderId="28" xfId="0" applyFont="1" applyBorder="1" applyAlignment="1">
      <alignment wrapText="1"/>
    </xf>
    <xf numFmtId="0" fontId="3" fillId="0" borderId="28" xfId="0" applyFont="1" applyBorder="1" applyAlignment="1" applyProtection="1">
      <alignment wrapText="1"/>
      <protection/>
    </xf>
    <xf numFmtId="0" fontId="2" fillId="0" borderId="24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173" fillId="36" borderId="0" xfId="0" applyFont="1" applyFill="1" applyAlignment="1">
      <alignment/>
    </xf>
    <xf numFmtId="0" fontId="174" fillId="36" borderId="25" xfId="0" applyFont="1" applyFill="1" applyBorder="1" applyAlignment="1">
      <alignment horizontal="center"/>
    </xf>
    <xf numFmtId="0" fontId="175" fillId="36" borderId="25" xfId="0" applyFont="1" applyFill="1" applyBorder="1" applyAlignment="1">
      <alignment wrapText="1"/>
    </xf>
    <xf numFmtId="0" fontId="77" fillId="36" borderId="25" xfId="0" applyFont="1" applyFill="1" applyBorder="1" applyAlignment="1">
      <alignment wrapText="1"/>
    </xf>
    <xf numFmtId="0" fontId="78" fillId="36" borderId="0" xfId="0" applyFont="1" applyFill="1" applyAlignment="1">
      <alignment/>
    </xf>
    <xf numFmtId="0" fontId="78" fillId="36" borderId="0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164" fillId="0" borderId="12" xfId="0" applyFont="1" applyBorder="1" applyAlignment="1">
      <alignment horizontal="center"/>
    </xf>
    <xf numFmtId="0" fontId="164" fillId="0" borderId="39" xfId="0" applyFont="1" applyBorder="1" applyAlignment="1">
      <alignment horizontal="center"/>
    </xf>
    <xf numFmtId="0" fontId="0" fillId="12" borderId="38" xfId="0" applyFill="1" applyBorder="1" applyAlignment="1" applyProtection="1">
      <alignment/>
      <protection/>
    </xf>
    <xf numFmtId="0" fontId="0" fillId="6" borderId="38" xfId="0" applyFill="1" applyBorder="1" applyAlignment="1" applyProtection="1">
      <alignment/>
      <protection/>
    </xf>
    <xf numFmtId="0" fontId="3" fillId="6" borderId="28" xfId="0" applyFont="1" applyFill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12" borderId="39" xfId="0" applyFill="1" applyBorder="1" applyAlignment="1" applyProtection="1">
      <alignment/>
      <protection/>
    </xf>
    <xf numFmtId="0" fontId="122" fillId="36" borderId="0" xfId="0" applyFont="1" applyFill="1" applyAlignment="1">
      <alignment/>
    </xf>
    <xf numFmtId="0" fontId="3" fillId="39" borderId="25" xfId="0" applyFont="1" applyFill="1" applyBorder="1" applyAlignment="1">
      <alignment horizontal="center"/>
    </xf>
    <xf numFmtId="0" fontId="2" fillId="39" borderId="25" xfId="0" applyFont="1" applyFill="1" applyBorder="1" applyAlignment="1">
      <alignment wrapText="1"/>
    </xf>
    <xf numFmtId="0" fontId="3" fillId="39" borderId="24" xfId="0" applyFont="1" applyFill="1" applyBorder="1" applyAlignment="1">
      <alignment wrapText="1"/>
    </xf>
    <xf numFmtId="0" fontId="2" fillId="39" borderId="12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7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46" applyFont="1" applyBorder="1" applyAlignment="1">
      <alignment horizontal="left"/>
      <protection/>
    </xf>
    <xf numFmtId="0" fontId="2" fillId="0" borderId="19" xfId="46" applyBorder="1" applyAlignment="1">
      <alignment horizontal="left"/>
      <protection/>
    </xf>
    <xf numFmtId="0" fontId="2" fillId="0" borderId="32" xfId="46" applyBorder="1" applyAlignment="1">
      <alignment horizontal="left"/>
      <protection/>
    </xf>
    <xf numFmtId="0" fontId="3" fillId="0" borderId="19" xfId="46" applyFont="1" applyBorder="1" applyAlignment="1">
      <alignment horizontal="left"/>
      <protection/>
    </xf>
    <xf numFmtId="0" fontId="3" fillId="0" borderId="32" xfId="46" applyFont="1" applyBorder="1" applyAlignment="1">
      <alignment horizontal="left"/>
      <protection/>
    </xf>
    <xf numFmtId="0" fontId="3" fillId="0" borderId="40" xfId="46" applyFont="1" applyBorder="1" applyAlignment="1">
      <alignment horizontal="left"/>
      <protection/>
    </xf>
    <xf numFmtId="0" fontId="3" fillId="0" borderId="41" xfId="46" applyFont="1" applyBorder="1" applyAlignment="1">
      <alignment horizontal="left"/>
      <protection/>
    </xf>
    <xf numFmtId="0" fontId="3" fillId="0" borderId="42" xfId="46" applyFont="1" applyBorder="1" applyAlignment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16</xdr:row>
      <xdr:rowOff>28575</xdr:rowOff>
    </xdr:from>
    <xdr:to>
      <xdr:col>14</xdr:col>
      <xdr:colOff>552450</xdr:colOff>
      <xdr:row>16</xdr:row>
      <xdr:rowOff>161925</xdr:rowOff>
    </xdr:to>
    <xdr:pic macro="[3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44005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16</xdr:row>
      <xdr:rowOff>28575</xdr:rowOff>
    </xdr:from>
    <xdr:to>
      <xdr:col>12</xdr:col>
      <xdr:colOff>114300</xdr:colOff>
      <xdr:row>16</xdr:row>
      <xdr:rowOff>161925</xdr:rowOff>
    </xdr:to>
    <xdr:pic macro="[3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44005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16</xdr:row>
      <xdr:rowOff>28575</xdr:rowOff>
    </xdr:from>
    <xdr:to>
      <xdr:col>9</xdr:col>
      <xdr:colOff>133350</xdr:colOff>
      <xdr:row>16</xdr:row>
      <xdr:rowOff>190500</xdr:rowOff>
    </xdr:to>
    <xdr:pic macro="[3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4400550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16</xdr:row>
      <xdr:rowOff>28575</xdr:rowOff>
    </xdr:from>
    <xdr:to>
      <xdr:col>6</xdr:col>
      <xdr:colOff>209550</xdr:colOff>
      <xdr:row>16</xdr:row>
      <xdr:rowOff>161925</xdr:rowOff>
    </xdr:to>
    <xdr:pic macro="[3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44005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23</xdr:row>
      <xdr:rowOff>28575</xdr:rowOff>
    </xdr:from>
    <xdr:to>
      <xdr:col>14</xdr:col>
      <xdr:colOff>552450</xdr:colOff>
      <xdr:row>23</xdr:row>
      <xdr:rowOff>161925</xdr:rowOff>
    </xdr:to>
    <xdr:pic macro="[4]!Parallele">
      <xdr:nvPicPr>
        <xdr:cNvPr id="5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32460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23</xdr:row>
      <xdr:rowOff>28575</xdr:rowOff>
    </xdr:from>
    <xdr:to>
      <xdr:col>12</xdr:col>
      <xdr:colOff>114300</xdr:colOff>
      <xdr:row>23</xdr:row>
      <xdr:rowOff>161925</xdr:rowOff>
    </xdr:to>
    <xdr:pic macro="[4]!Volteggio">
      <xdr:nvPicPr>
        <xdr:cNvPr id="6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63246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23</xdr:row>
      <xdr:rowOff>28575</xdr:rowOff>
    </xdr:from>
    <xdr:to>
      <xdr:col>9</xdr:col>
      <xdr:colOff>133350</xdr:colOff>
      <xdr:row>23</xdr:row>
      <xdr:rowOff>190500</xdr:rowOff>
    </xdr:to>
    <xdr:pic macro="[4]!Trave">
      <xdr:nvPicPr>
        <xdr:cNvPr id="7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6324600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23</xdr:row>
      <xdr:rowOff>28575</xdr:rowOff>
    </xdr:from>
    <xdr:to>
      <xdr:col>6</xdr:col>
      <xdr:colOff>209550</xdr:colOff>
      <xdr:row>23</xdr:row>
      <xdr:rowOff>161925</xdr:rowOff>
    </xdr:to>
    <xdr:pic macro="[4]!CorpoLibero">
      <xdr:nvPicPr>
        <xdr:cNvPr id="8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632460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31</xdr:row>
      <xdr:rowOff>28575</xdr:rowOff>
    </xdr:from>
    <xdr:to>
      <xdr:col>14</xdr:col>
      <xdr:colOff>552450</xdr:colOff>
      <xdr:row>31</xdr:row>
      <xdr:rowOff>161925</xdr:rowOff>
    </xdr:to>
    <xdr:pic macro="[4]!Parallele">
      <xdr:nvPicPr>
        <xdr:cNvPr id="9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84391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31</xdr:row>
      <xdr:rowOff>28575</xdr:rowOff>
    </xdr:from>
    <xdr:to>
      <xdr:col>12</xdr:col>
      <xdr:colOff>114300</xdr:colOff>
      <xdr:row>31</xdr:row>
      <xdr:rowOff>161925</xdr:rowOff>
    </xdr:to>
    <xdr:pic macro="[4]!Volteggio">
      <xdr:nvPicPr>
        <xdr:cNvPr id="10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84391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31</xdr:row>
      <xdr:rowOff>28575</xdr:rowOff>
    </xdr:from>
    <xdr:to>
      <xdr:col>9</xdr:col>
      <xdr:colOff>133350</xdr:colOff>
      <xdr:row>31</xdr:row>
      <xdr:rowOff>190500</xdr:rowOff>
    </xdr:to>
    <xdr:pic macro="[4]!Trave">
      <xdr:nvPicPr>
        <xdr:cNvPr id="1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8439150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31</xdr:row>
      <xdr:rowOff>28575</xdr:rowOff>
    </xdr:from>
    <xdr:to>
      <xdr:col>6</xdr:col>
      <xdr:colOff>209550</xdr:colOff>
      <xdr:row>31</xdr:row>
      <xdr:rowOff>161925</xdr:rowOff>
    </xdr:to>
    <xdr:pic macro="[4]!CorpoLibero">
      <xdr:nvPicPr>
        <xdr:cNvPr id="1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84391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38</xdr:row>
      <xdr:rowOff>28575</xdr:rowOff>
    </xdr:from>
    <xdr:to>
      <xdr:col>6</xdr:col>
      <xdr:colOff>209550</xdr:colOff>
      <xdr:row>38</xdr:row>
      <xdr:rowOff>161925</xdr:rowOff>
    </xdr:to>
    <xdr:pic macro="[5]!CorpoLibero">
      <xdr:nvPicPr>
        <xdr:cNvPr id="13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0315575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45</xdr:row>
      <xdr:rowOff>28575</xdr:rowOff>
    </xdr:from>
    <xdr:to>
      <xdr:col>6</xdr:col>
      <xdr:colOff>133350</xdr:colOff>
      <xdr:row>45</xdr:row>
      <xdr:rowOff>190500</xdr:rowOff>
    </xdr:to>
    <xdr:pic macro="[5]!Trave">
      <xdr:nvPicPr>
        <xdr:cNvPr id="14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192000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52</xdr:row>
      <xdr:rowOff>28575</xdr:rowOff>
    </xdr:from>
    <xdr:to>
      <xdr:col>6</xdr:col>
      <xdr:colOff>114300</xdr:colOff>
      <xdr:row>52</xdr:row>
      <xdr:rowOff>161925</xdr:rowOff>
    </xdr:to>
    <xdr:pic macro="[5]!Volteggio">
      <xdr:nvPicPr>
        <xdr:cNvPr id="15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40684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59</xdr:row>
      <xdr:rowOff>28575</xdr:rowOff>
    </xdr:from>
    <xdr:to>
      <xdr:col>5</xdr:col>
      <xdr:colOff>552450</xdr:colOff>
      <xdr:row>59</xdr:row>
      <xdr:rowOff>161925</xdr:rowOff>
    </xdr:to>
    <xdr:pic macro="[5]!Parallele">
      <xdr:nvPicPr>
        <xdr:cNvPr id="1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9448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66</xdr:row>
      <xdr:rowOff>28575</xdr:rowOff>
    </xdr:from>
    <xdr:to>
      <xdr:col>14</xdr:col>
      <xdr:colOff>552450</xdr:colOff>
      <xdr:row>66</xdr:row>
      <xdr:rowOff>161925</xdr:rowOff>
    </xdr:to>
    <xdr:pic macro="[5]!Parallele">
      <xdr:nvPicPr>
        <xdr:cNvPr id="1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821275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66</xdr:row>
      <xdr:rowOff>28575</xdr:rowOff>
    </xdr:from>
    <xdr:to>
      <xdr:col>12</xdr:col>
      <xdr:colOff>114300</xdr:colOff>
      <xdr:row>66</xdr:row>
      <xdr:rowOff>161925</xdr:rowOff>
    </xdr:to>
    <xdr:pic macro="[5]!Volteggio">
      <xdr:nvPicPr>
        <xdr:cNvPr id="18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78212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66</xdr:row>
      <xdr:rowOff>28575</xdr:rowOff>
    </xdr:from>
    <xdr:to>
      <xdr:col>9</xdr:col>
      <xdr:colOff>133350</xdr:colOff>
      <xdr:row>66</xdr:row>
      <xdr:rowOff>190500</xdr:rowOff>
    </xdr:to>
    <xdr:pic macro="[5]!Trave">
      <xdr:nvPicPr>
        <xdr:cNvPr id="19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7821275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66</xdr:row>
      <xdr:rowOff>28575</xdr:rowOff>
    </xdr:from>
    <xdr:to>
      <xdr:col>6</xdr:col>
      <xdr:colOff>209550</xdr:colOff>
      <xdr:row>66</xdr:row>
      <xdr:rowOff>161925</xdr:rowOff>
    </xdr:to>
    <xdr:pic macro="[5]!CorpoLibero">
      <xdr:nvPicPr>
        <xdr:cNvPr id="20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7821275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73</xdr:row>
      <xdr:rowOff>28575</xdr:rowOff>
    </xdr:from>
    <xdr:to>
      <xdr:col>6</xdr:col>
      <xdr:colOff>209550</xdr:colOff>
      <xdr:row>73</xdr:row>
      <xdr:rowOff>161925</xdr:rowOff>
    </xdr:to>
    <xdr:pic macro="[5]!CorpoLibero">
      <xdr:nvPicPr>
        <xdr:cNvPr id="2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969770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84</xdr:row>
      <xdr:rowOff>28575</xdr:rowOff>
    </xdr:from>
    <xdr:to>
      <xdr:col>6</xdr:col>
      <xdr:colOff>133350</xdr:colOff>
      <xdr:row>84</xdr:row>
      <xdr:rowOff>190500</xdr:rowOff>
    </xdr:to>
    <xdr:pic macro="[5]!Trave">
      <xdr:nvPicPr>
        <xdr:cNvPr id="22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2336125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95</xdr:row>
      <xdr:rowOff>28575</xdr:rowOff>
    </xdr:from>
    <xdr:to>
      <xdr:col>6</xdr:col>
      <xdr:colOff>114300</xdr:colOff>
      <xdr:row>95</xdr:row>
      <xdr:rowOff>161925</xdr:rowOff>
    </xdr:to>
    <xdr:pic macro="[5]!Volteggio">
      <xdr:nvPicPr>
        <xdr:cNvPr id="23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49745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106</xdr:row>
      <xdr:rowOff>28575</xdr:rowOff>
    </xdr:from>
    <xdr:to>
      <xdr:col>5</xdr:col>
      <xdr:colOff>552450</xdr:colOff>
      <xdr:row>106</xdr:row>
      <xdr:rowOff>161925</xdr:rowOff>
    </xdr:to>
    <xdr:pic macro="[5]!Parallele">
      <xdr:nvPicPr>
        <xdr:cNvPr id="2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612975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117</xdr:row>
      <xdr:rowOff>28575</xdr:rowOff>
    </xdr:from>
    <xdr:to>
      <xdr:col>6</xdr:col>
      <xdr:colOff>209550</xdr:colOff>
      <xdr:row>117</xdr:row>
      <xdr:rowOff>161925</xdr:rowOff>
    </xdr:to>
    <xdr:pic macro="[5]!CorpoLibero">
      <xdr:nvPicPr>
        <xdr:cNvPr id="25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3025140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125</xdr:row>
      <xdr:rowOff>28575</xdr:rowOff>
    </xdr:from>
    <xdr:to>
      <xdr:col>6</xdr:col>
      <xdr:colOff>133350</xdr:colOff>
      <xdr:row>125</xdr:row>
      <xdr:rowOff>171450</xdr:rowOff>
    </xdr:to>
    <xdr:pic macro="[5]!Trave">
      <xdr:nvPicPr>
        <xdr:cNvPr id="26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32318325"/>
          <a:ext cx="514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133</xdr:row>
      <xdr:rowOff>28575</xdr:rowOff>
    </xdr:from>
    <xdr:to>
      <xdr:col>6</xdr:col>
      <xdr:colOff>114300</xdr:colOff>
      <xdr:row>133</xdr:row>
      <xdr:rowOff>161925</xdr:rowOff>
    </xdr:to>
    <xdr:pic macro="[5]!Volteggio">
      <xdr:nvPicPr>
        <xdr:cNvPr id="27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3852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141</xdr:row>
      <xdr:rowOff>28575</xdr:rowOff>
    </xdr:from>
    <xdr:to>
      <xdr:col>5</xdr:col>
      <xdr:colOff>552450</xdr:colOff>
      <xdr:row>141</xdr:row>
      <xdr:rowOff>161925</xdr:rowOff>
    </xdr:to>
    <xdr:pic macro="[5]!Parallele">
      <xdr:nvPicPr>
        <xdr:cNvPr id="2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6452175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149</xdr:row>
      <xdr:rowOff>28575</xdr:rowOff>
    </xdr:from>
    <xdr:to>
      <xdr:col>14</xdr:col>
      <xdr:colOff>552450</xdr:colOff>
      <xdr:row>149</xdr:row>
      <xdr:rowOff>161925</xdr:rowOff>
    </xdr:to>
    <xdr:pic macro="[5]!Parallele">
      <xdr:nvPicPr>
        <xdr:cNvPr id="2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844290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149</xdr:row>
      <xdr:rowOff>28575</xdr:rowOff>
    </xdr:from>
    <xdr:to>
      <xdr:col>12</xdr:col>
      <xdr:colOff>114300</xdr:colOff>
      <xdr:row>149</xdr:row>
      <xdr:rowOff>161925</xdr:rowOff>
    </xdr:to>
    <xdr:pic macro="[5]!Volteggio">
      <xdr:nvPicPr>
        <xdr:cNvPr id="30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384429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149</xdr:row>
      <xdr:rowOff>28575</xdr:rowOff>
    </xdr:from>
    <xdr:to>
      <xdr:col>9</xdr:col>
      <xdr:colOff>133350</xdr:colOff>
      <xdr:row>149</xdr:row>
      <xdr:rowOff>190500</xdr:rowOff>
    </xdr:to>
    <xdr:pic macro="[5]!Trave">
      <xdr:nvPicPr>
        <xdr:cNvPr id="3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38442900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149</xdr:row>
      <xdr:rowOff>28575</xdr:rowOff>
    </xdr:from>
    <xdr:to>
      <xdr:col>6</xdr:col>
      <xdr:colOff>209550</xdr:colOff>
      <xdr:row>149</xdr:row>
      <xdr:rowOff>161925</xdr:rowOff>
    </xdr:to>
    <xdr:pic macro="[5]!CorpoLibero">
      <xdr:nvPicPr>
        <xdr:cNvPr id="32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3844290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MSP%202019\GARA%20INTERPROVINCIALE%20MSP\GARA%20INTERPROV.%20ME-CL%20DEL%203%20MARZO\MSP%20SERIE%20D%20ok%20con%202&#176;%20punt%20al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MSP%202019\GARA%20INTERPROVINCIALE%20MSP\GARA%20INTERPROV.%20ME-CL%20DEL%203%20MARZO\MSP%20TROFEO%20GYM%20ok%20con%202&#176;punt%20al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MSP%202019\GARA%20INTERPROVINCIALE%20MSP\GARA%20INTERPROV.%20ME-CL%20DEL%203%20MARZO\MSP%20SERIE%20A%20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MSP%202019\GARA%20INTERPROVINCIALE%20MSP\GARA%20INTERPROV.%20ME-CL%20DEL%203%20MARZO\MSP%20SERIE%20A%20speci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MSP%202019\GARA%20INTERPROVINCIALE%20MSP\GARA%20INTERPROV.%20ME-CL%20DEL%203%20MARZO\MSP%20SERIE%20B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lcine"/>
      <sheetName val="Giovanissime."/>
      <sheetName val="Allieve."/>
      <sheetName val="Junior."/>
      <sheetName val="Master"/>
      <sheetName val="MSP SERIE D ok con 2° punt alto"/>
    </sheetNames>
    <definedNames>
      <definedName name="OrdinaClassificaCorpoeTrav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lcine"/>
      <sheetName val="Giovanissime."/>
      <sheetName val="Allieve."/>
      <sheetName val="Junior."/>
      <sheetName val="MSP TROFEO GYM ok con 2°punt al"/>
    </sheetNames>
    <definedNames>
      <definedName name="OrdinaClassificaCorpoeTrav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egoria Giovanissime"/>
      <sheetName val="Categoria Allieve"/>
      <sheetName val="Categoria Junior"/>
      <sheetName val="Categoria Master"/>
      <sheetName val="Foglio1"/>
      <sheetName val="MSP SERIE A ok"/>
    </sheetNames>
    <definedNames>
      <definedName name="CorpoLibero"/>
      <definedName name="Parallele"/>
      <definedName name="Trave"/>
      <definedName name="Volteggi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tegoria Giovanissime"/>
      <sheetName val="Categoria Allieve"/>
      <sheetName val="Categoria Junior"/>
      <sheetName val="Categoria Master"/>
      <sheetName val="Foglio1"/>
      <sheetName val="MSP SERIE A special"/>
    </sheetNames>
    <definedNames>
      <definedName name="CorpoLibero"/>
      <definedName name="Parallele"/>
      <definedName name="Trave"/>
      <definedName name="Volteggi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ulcine"/>
      <sheetName val="Giovanissime"/>
      <sheetName val="Allieve"/>
      <sheetName val="Junior"/>
      <sheetName val="Master"/>
      <sheetName val="SQUADRA Pulcine"/>
      <sheetName val="SQUADRA Giovanissime"/>
      <sheetName val="SQUADRA Allieve"/>
      <sheetName val="SQUADRA Junior"/>
      <sheetName val="SQUADRA Master"/>
      <sheetName val="MSP SERIE B ok"/>
    </sheetNames>
    <definedNames>
      <definedName name="CorpoLibero"/>
      <definedName name="Parallele"/>
      <definedName name="Trave"/>
      <definedName name="Volteggi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4"/>
  <sheetViews>
    <sheetView tabSelected="1" zoomScalePageLayoutView="0" workbookViewId="0" topLeftCell="A291">
      <selection activeCell="Q307" sqref="Q307"/>
    </sheetView>
  </sheetViews>
  <sheetFormatPr defaultColWidth="9.140625" defaultRowHeight="15"/>
  <cols>
    <col min="2" max="2" width="30.28125" style="0" bestFit="1" customWidth="1"/>
    <col min="3" max="3" width="54.7109375" style="0" bestFit="1" customWidth="1"/>
    <col min="4" max="4" width="13.28125" style="0" bestFit="1" customWidth="1"/>
  </cols>
  <sheetData>
    <row r="1" spans="1:17" ht="50.25">
      <c r="A1" s="30" t="s">
        <v>0</v>
      </c>
      <c r="B1" s="48"/>
      <c r="C1" s="49"/>
      <c r="D1" s="4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75" thickBot="1">
      <c r="A2" s="11"/>
      <c r="B2" s="47"/>
      <c r="C2" s="43"/>
      <c r="D2" s="43"/>
      <c r="E2" s="11"/>
      <c r="F2" s="11"/>
      <c r="G2" s="11"/>
      <c r="H2" s="11"/>
      <c r="I2" s="11"/>
      <c r="J2" s="11"/>
      <c r="K2" s="11"/>
      <c r="L2" s="11"/>
      <c r="M2" s="29"/>
      <c r="N2" s="11"/>
      <c r="O2" s="11"/>
      <c r="P2" s="11"/>
      <c r="Q2" s="11"/>
    </row>
    <row r="3" spans="1:17" ht="15">
      <c r="A3" s="1"/>
      <c r="B3" s="34"/>
      <c r="C3" s="38"/>
      <c r="D3" s="40"/>
      <c r="E3" s="435" t="s">
        <v>1</v>
      </c>
      <c r="F3" s="436"/>
      <c r="G3" s="437"/>
      <c r="H3" s="435" t="s">
        <v>2</v>
      </c>
      <c r="I3" s="438"/>
      <c r="J3" s="439"/>
      <c r="K3" s="435" t="s">
        <v>3</v>
      </c>
      <c r="L3" s="438"/>
      <c r="M3" s="440"/>
      <c r="N3" s="441" t="s">
        <v>4</v>
      </c>
      <c r="O3" s="442"/>
      <c r="P3" s="442"/>
      <c r="Q3" s="8" t="s">
        <v>5</v>
      </c>
    </row>
    <row r="4" spans="1:17" ht="15.75" thickBot="1">
      <c r="A4" s="2" t="s">
        <v>6</v>
      </c>
      <c r="B4" s="35" t="s">
        <v>7</v>
      </c>
      <c r="C4" s="35" t="s">
        <v>8</v>
      </c>
      <c r="D4" s="41" t="s">
        <v>9</v>
      </c>
      <c r="E4" s="3" t="s">
        <v>10</v>
      </c>
      <c r="F4" s="4" t="s">
        <v>11</v>
      </c>
      <c r="G4" s="5" t="s">
        <v>12</v>
      </c>
      <c r="H4" s="3" t="s">
        <v>10</v>
      </c>
      <c r="I4" s="4" t="s">
        <v>11</v>
      </c>
      <c r="J4" s="5" t="s">
        <v>12</v>
      </c>
      <c r="K4" s="3" t="s">
        <v>10</v>
      </c>
      <c r="L4" s="4" t="s">
        <v>11</v>
      </c>
      <c r="M4" s="6" t="s">
        <v>13</v>
      </c>
      <c r="N4" s="3" t="s">
        <v>10</v>
      </c>
      <c r="O4" s="4" t="s">
        <v>11</v>
      </c>
      <c r="P4" s="7" t="s">
        <v>12</v>
      </c>
      <c r="Q4" s="9" t="s">
        <v>14</v>
      </c>
    </row>
    <row r="5" spans="1:17" ht="15">
      <c r="A5" s="10">
        <v>1</v>
      </c>
      <c r="B5" s="36" t="s">
        <v>15</v>
      </c>
      <c r="C5" s="39" t="s">
        <v>16</v>
      </c>
      <c r="D5" s="42" t="s">
        <v>17</v>
      </c>
      <c r="E5" s="12">
        <v>11.4</v>
      </c>
      <c r="F5" s="13">
        <v>11.4</v>
      </c>
      <c r="G5" s="14">
        <v>11.4</v>
      </c>
      <c r="H5" s="12">
        <v>10.2</v>
      </c>
      <c r="I5" s="15">
        <v>10.2</v>
      </c>
      <c r="J5" s="14">
        <v>10.2</v>
      </c>
      <c r="K5" s="12">
        <v>9.5</v>
      </c>
      <c r="L5" s="15">
        <v>9.6</v>
      </c>
      <c r="M5" s="16">
        <v>9.6</v>
      </c>
      <c r="N5" s="17"/>
      <c r="O5" s="17"/>
      <c r="P5" s="18">
        <v>0</v>
      </c>
      <c r="Q5" s="14">
        <v>31.200000000000003</v>
      </c>
    </row>
    <row r="6" spans="1:17" ht="15">
      <c r="A6" s="32">
        <v>2</v>
      </c>
      <c r="B6" s="37" t="s">
        <v>15</v>
      </c>
      <c r="C6" s="44" t="s">
        <v>18</v>
      </c>
      <c r="D6" s="45" t="s">
        <v>19</v>
      </c>
      <c r="E6" s="21">
        <v>10.4</v>
      </c>
      <c r="F6" s="22">
        <v>10.4</v>
      </c>
      <c r="G6" s="23">
        <v>10.4</v>
      </c>
      <c r="H6" s="21">
        <v>9.6</v>
      </c>
      <c r="I6" s="24">
        <v>0</v>
      </c>
      <c r="J6" s="23">
        <v>4.8</v>
      </c>
      <c r="K6" s="21">
        <v>9</v>
      </c>
      <c r="L6" s="24">
        <v>8.7</v>
      </c>
      <c r="M6" s="25">
        <v>9</v>
      </c>
      <c r="N6" s="26"/>
      <c r="O6" s="26"/>
      <c r="P6" s="27">
        <v>0</v>
      </c>
      <c r="Q6" s="23">
        <v>24.2</v>
      </c>
    </row>
    <row r="7" spans="1:17" ht="15">
      <c r="A7" s="33">
        <v>3</v>
      </c>
      <c r="B7" s="36"/>
      <c r="C7" s="39"/>
      <c r="D7" s="46"/>
      <c r="E7" s="28"/>
      <c r="F7" s="13"/>
      <c r="G7" s="14">
        <v>0</v>
      </c>
      <c r="H7" s="12"/>
      <c r="I7" s="15"/>
      <c r="J7" s="14">
        <v>0</v>
      </c>
      <c r="K7" s="12"/>
      <c r="L7" s="15"/>
      <c r="M7" s="16">
        <v>0</v>
      </c>
      <c r="N7" s="19"/>
      <c r="O7" s="19"/>
      <c r="P7" s="20">
        <v>0</v>
      </c>
      <c r="Q7" s="14">
        <v>0</v>
      </c>
    </row>
    <row r="8" spans="1:17" ht="45">
      <c r="A8" s="79" t="s">
        <v>20</v>
      </c>
      <c r="B8" s="93"/>
      <c r="C8" s="95"/>
      <c r="D8" s="95"/>
      <c r="E8" s="80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ht="15.75" thickBot="1">
      <c r="A9" s="70"/>
      <c r="B9" s="94"/>
      <c r="C9" s="96"/>
      <c r="D9" s="96"/>
      <c r="E9" s="70"/>
      <c r="F9" s="70"/>
      <c r="G9" s="70"/>
      <c r="H9" s="70"/>
      <c r="I9" s="70"/>
      <c r="J9" s="70"/>
      <c r="K9" s="70"/>
      <c r="L9" s="70"/>
      <c r="M9" s="71"/>
      <c r="N9" s="70"/>
      <c r="O9" s="70"/>
      <c r="P9" s="70"/>
      <c r="Q9" s="70"/>
    </row>
    <row r="10" spans="1:17" ht="15">
      <c r="A10" s="51"/>
      <c r="B10" s="84"/>
      <c r="C10" s="88"/>
      <c r="D10" s="97"/>
      <c r="E10" s="435" t="s">
        <v>1</v>
      </c>
      <c r="F10" s="438"/>
      <c r="G10" s="439"/>
      <c r="H10" s="435" t="s">
        <v>2</v>
      </c>
      <c r="I10" s="438"/>
      <c r="J10" s="439"/>
      <c r="K10" s="435" t="s">
        <v>3</v>
      </c>
      <c r="L10" s="438"/>
      <c r="M10" s="440"/>
      <c r="N10" s="441" t="s">
        <v>4</v>
      </c>
      <c r="O10" s="442"/>
      <c r="P10" s="442"/>
      <c r="Q10" s="58" t="s">
        <v>5</v>
      </c>
    </row>
    <row r="11" spans="1:17" ht="15.75" thickBot="1">
      <c r="A11" s="52" t="s">
        <v>6</v>
      </c>
      <c r="B11" s="85" t="s">
        <v>7</v>
      </c>
      <c r="C11" s="85" t="s">
        <v>8</v>
      </c>
      <c r="D11" s="98" t="s">
        <v>9</v>
      </c>
      <c r="E11" s="53" t="s">
        <v>10</v>
      </c>
      <c r="F11" s="54" t="s">
        <v>11</v>
      </c>
      <c r="G11" s="55" t="s">
        <v>12</v>
      </c>
      <c r="H11" s="53" t="s">
        <v>10</v>
      </c>
      <c r="I11" s="54" t="s">
        <v>11</v>
      </c>
      <c r="J11" s="55" t="s">
        <v>12</v>
      </c>
      <c r="K11" s="53" t="s">
        <v>10</v>
      </c>
      <c r="L11" s="54" t="s">
        <v>11</v>
      </c>
      <c r="M11" s="56" t="s">
        <v>13</v>
      </c>
      <c r="N11" s="53" t="s">
        <v>10</v>
      </c>
      <c r="O11" s="54" t="s">
        <v>11</v>
      </c>
      <c r="P11" s="57" t="s">
        <v>12</v>
      </c>
      <c r="Q11" s="59" t="s">
        <v>14</v>
      </c>
    </row>
    <row r="12" spans="1:17" ht="15">
      <c r="A12" s="60">
        <v>1</v>
      </c>
      <c r="B12" s="86" t="s">
        <v>15</v>
      </c>
      <c r="C12" s="89" t="s">
        <v>21</v>
      </c>
      <c r="D12" s="90" t="s">
        <v>22</v>
      </c>
      <c r="E12" s="61">
        <v>11.6</v>
      </c>
      <c r="F12" s="62">
        <v>11.6</v>
      </c>
      <c r="G12" s="63">
        <v>11.6</v>
      </c>
      <c r="H12" s="61">
        <v>10.2</v>
      </c>
      <c r="I12" s="64">
        <v>10.2</v>
      </c>
      <c r="J12" s="63">
        <v>10.2</v>
      </c>
      <c r="K12" s="61">
        <v>11.7</v>
      </c>
      <c r="L12" s="64">
        <v>11.7</v>
      </c>
      <c r="M12" s="65">
        <v>11.7</v>
      </c>
      <c r="N12" s="66"/>
      <c r="O12" s="66"/>
      <c r="P12" s="67">
        <v>0</v>
      </c>
      <c r="Q12" s="63">
        <v>33.5</v>
      </c>
    </row>
    <row r="13" spans="1:17" ht="15">
      <c r="A13" s="82">
        <v>2</v>
      </c>
      <c r="B13" s="87" t="s">
        <v>23</v>
      </c>
      <c r="C13" s="91" t="s">
        <v>24</v>
      </c>
      <c r="D13" s="92" t="s">
        <v>25</v>
      </c>
      <c r="E13" s="72">
        <v>9.3</v>
      </c>
      <c r="F13" s="73">
        <v>9.3</v>
      </c>
      <c r="G13" s="74">
        <v>9.3</v>
      </c>
      <c r="H13" s="72">
        <v>9.6</v>
      </c>
      <c r="I13" s="75">
        <v>9.8</v>
      </c>
      <c r="J13" s="74">
        <v>9.7</v>
      </c>
      <c r="K13" s="72">
        <v>9.2</v>
      </c>
      <c r="L13" s="75">
        <v>9.8</v>
      </c>
      <c r="M13" s="76">
        <v>9.8</v>
      </c>
      <c r="N13" s="77"/>
      <c r="O13" s="77"/>
      <c r="P13" s="78">
        <v>0</v>
      </c>
      <c r="Q13" s="74">
        <v>28.8</v>
      </c>
    </row>
    <row r="14" spans="1:17" ht="15">
      <c r="A14" s="83">
        <v>3</v>
      </c>
      <c r="B14" s="86"/>
      <c r="C14" s="89"/>
      <c r="D14" s="90"/>
      <c r="E14" s="61"/>
      <c r="F14" s="62"/>
      <c r="G14" s="63">
        <v>0</v>
      </c>
      <c r="H14" s="61"/>
      <c r="I14" s="64"/>
      <c r="J14" s="63">
        <v>0</v>
      </c>
      <c r="K14" s="61"/>
      <c r="L14" s="64"/>
      <c r="M14" s="65">
        <v>0</v>
      </c>
      <c r="N14" s="68"/>
      <c r="O14" s="68"/>
      <c r="P14" s="69">
        <v>0</v>
      </c>
      <c r="Q14" s="63">
        <v>0</v>
      </c>
    </row>
    <row r="15" spans="1:18" ht="50.25">
      <c r="A15" s="50" t="s">
        <v>26</v>
      </c>
      <c r="B15" s="99"/>
      <c r="C15" s="10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1:18" ht="15.75" thickBot="1">
      <c r="A16" s="102"/>
      <c r="B16" s="103"/>
      <c r="C16" s="104"/>
      <c r="D16" s="104"/>
      <c r="E16" s="102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2"/>
      <c r="Q16" s="102"/>
      <c r="R16" s="102"/>
    </row>
    <row r="17" spans="1:18" ht="15">
      <c r="A17" s="106"/>
      <c r="B17" s="107"/>
      <c r="C17" s="108"/>
      <c r="D17" s="109"/>
      <c r="E17" s="428" t="s">
        <v>1</v>
      </c>
      <c r="F17" s="429"/>
      <c r="G17" s="430"/>
      <c r="H17" s="428" t="s">
        <v>27</v>
      </c>
      <c r="I17" s="429"/>
      <c r="J17" s="430"/>
      <c r="K17" s="428" t="s">
        <v>3</v>
      </c>
      <c r="L17" s="429"/>
      <c r="M17" s="431"/>
      <c r="N17" s="432" t="s">
        <v>4</v>
      </c>
      <c r="O17" s="433"/>
      <c r="P17" s="433"/>
      <c r="Q17" s="434"/>
      <c r="R17" s="110" t="s">
        <v>5</v>
      </c>
    </row>
    <row r="18" spans="1:18" ht="15.75" thickBot="1">
      <c r="A18" s="111" t="s">
        <v>6</v>
      </c>
      <c r="B18" s="112" t="s">
        <v>7</v>
      </c>
      <c r="C18" s="112" t="s">
        <v>8</v>
      </c>
      <c r="D18" s="113" t="s">
        <v>9</v>
      </c>
      <c r="E18" s="114" t="s">
        <v>10</v>
      </c>
      <c r="F18" s="115" t="s">
        <v>11</v>
      </c>
      <c r="G18" s="116" t="s">
        <v>12</v>
      </c>
      <c r="H18" s="114" t="s">
        <v>10</v>
      </c>
      <c r="I18" s="115" t="s">
        <v>11</v>
      </c>
      <c r="J18" s="116" t="s">
        <v>12</v>
      </c>
      <c r="K18" s="114" t="s">
        <v>10</v>
      </c>
      <c r="L18" s="115" t="s">
        <v>11</v>
      </c>
      <c r="M18" s="117" t="s">
        <v>13</v>
      </c>
      <c r="N18" s="114" t="s">
        <v>10</v>
      </c>
      <c r="O18" s="115" t="s">
        <v>11</v>
      </c>
      <c r="P18" s="118" t="s">
        <v>12</v>
      </c>
      <c r="Q18" s="119"/>
      <c r="R18" s="120" t="s">
        <v>14</v>
      </c>
    </row>
    <row r="19" spans="1:18" ht="15">
      <c r="A19" s="121">
        <v>1</v>
      </c>
      <c r="B19" s="122" t="s">
        <v>28</v>
      </c>
      <c r="C19" s="123" t="s">
        <v>29</v>
      </c>
      <c r="D19" s="124" t="s">
        <v>30</v>
      </c>
      <c r="E19" s="125">
        <v>10.4</v>
      </c>
      <c r="F19" s="126">
        <v>10.4</v>
      </c>
      <c r="G19" s="127">
        <f>(E19+F19)/2</f>
        <v>10.4</v>
      </c>
      <c r="H19" s="125">
        <v>9</v>
      </c>
      <c r="I19" s="126">
        <v>9</v>
      </c>
      <c r="J19" s="127">
        <f>(H19+I19)/2</f>
        <v>9</v>
      </c>
      <c r="K19" s="125">
        <v>10.5</v>
      </c>
      <c r="L19" s="126">
        <v>10.2</v>
      </c>
      <c r="M19" s="128">
        <f>MAX(K19:L19)</f>
        <v>10.5</v>
      </c>
      <c r="N19" s="129"/>
      <c r="O19" s="129"/>
      <c r="P19" s="130">
        <f>(N19+O19)/2</f>
        <v>0</v>
      </c>
      <c r="Q19" s="131">
        <f>IF(N19&gt;0.1,0.5,0)</f>
        <v>0</v>
      </c>
      <c r="R19" s="127" t="e">
        <f>LARGE(T19:W19,1)+LARGE(T19:W19,2)+LARGE(T19:W19,3)+Q19</f>
        <v>#NUM!</v>
      </c>
    </row>
    <row r="20" spans="1:18" ht="15">
      <c r="A20" s="132">
        <v>2</v>
      </c>
      <c r="B20" s="133"/>
      <c r="C20" s="134"/>
      <c r="D20" s="135"/>
      <c r="E20" s="136"/>
      <c r="F20" s="137"/>
      <c r="G20" s="138">
        <f>(E20+F20)/2</f>
        <v>0</v>
      </c>
      <c r="H20" s="136"/>
      <c r="I20" s="137"/>
      <c r="J20" s="138">
        <f>(H20+I20)/2</f>
        <v>0</v>
      </c>
      <c r="K20" s="136"/>
      <c r="L20" s="137"/>
      <c r="M20" s="139">
        <f>MAX(K20:L20)</f>
        <v>0</v>
      </c>
      <c r="N20" s="140"/>
      <c r="O20" s="140"/>
      <c r="P20" s="141">
        <f>(N20+O20)/2</f>
        <v>0</v>
      </c>
      <c r="Q20" s="142">
        <f>IF(N20&gt;0.1,0.5,0)</f>
        <v>0</v>
      </c>
      <c r="R20" s="138" t="e">
        <f>LARGE(T20:W20,1)+LARGE(T20:W20,2)+LARGE(T20:W20,3)+Q20</f>
        <v>#NUM!</v>
      </c>
    </row>
    <row r="21" spans="1:18" ht="15">
      <c r="A21" s="143">
        <v>3</v>
      </c>
      <c r="B21" s="122"/>
      <c r="C21" s="144"/>
      <c r="D21" s="145"/>
      <c r="E21" s="146"/>
      <c r="F21" s="147"/>
      <c r="G21" s="127">
        <f>(E21+F21)/2</f>
        <v>0</v>
      </c>
      <c r="H21" s="125"/>
      <c r="I21" s="126"/>
      <c r="J21" s="127">
        <f>(H21+I21)/2</f>
        <v>0</v>
      </c>
      <c r="K21" s="125"/>
      <c r="L21" s="126"/>
      <c r="M21" s="128">
        <f>MAX(K21:L21)</f>
        <v>0</v>
      </c>
      <c r="N21" s="148"/>
      <c r="O21" s="148"/>
      <c r="P21" s="149">
        <f>(N21+O21)/2</f>
        <v>0</v>
      </c>
      <c r="Q21" s="150">
        <f>IF(N21&gt;0.1,0.5,0)</f>
        <v>0</v>
      </c>
      <c r="R21" s="127" t="e">
        <f>LARGE(T21:W21,1)+LARGE(T21:W21,2)+LARGE(T21:W21,3)+Q21</f>
        <v>#NUM!</v>
      </c>
    </row>
    <row r="22" spans="1:18" ht="60">
      <c r="A22" s="151" t="s">
        <v>31</v>
      </c>
      <c r="B22" s="152"/>
      <c r="C22" s="153"/>
      <c r="D22" s="15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</row>
    <row r="23" spans="1:18" ht="15.75" thickBot="1">
      <c r="A23" s="155"/>
      <c r="B23" s="156"/>
      <c r="C23" s="157"/>
      <c r="D23" s="157"/>
      <c r="E23" s="155"/>
      <c r="F23" s="155"/>
      <c r="G23" s="155"/>
      <c r="H23" s="155"/>
      <c r="I23" s="155"/>
      <c r="J23" s="155"/>
      <c r="K23" s="155"/>
      <c r="L23" s="155"/>
      <c r="M23" s="158"/>
      <c r="N23" s="155"/>
      <c r="O23" s="155"/>
      <c r="P23" s="155"/>
      <c r="Q23" s="155"/>
      <c r="R23" s="155"/>
    </row>
    <row r="24" spans="1:18" ht="15">
      <c r="A24" s="106"/>
      <c r="B24" s="107"/>
      <c r="C24" s="107"/>
      <c r="D24" s="159"/>
      <c r="E24" s="428" t="s">
        <v>1</v>
      </c>
      <c r="F24" s="429"/>
      <c r="G24" s="430"/>
      <c r="H24" s="428" t="s">
        <v>27</v>
      </c>
      <c r="I24" s="429"/>
      <c r="J24" s="430"/>
      <c r="K24" s="428" t="s">
        <v>3</v>
      </c>
      <c r="L24" s="429"/>
      <c r="M24" s="431"/>
      <c r="N24" s="432" t="s">
        <v>4</v>
      </c>
      <c r="O24" s="433"/>
      <c r="P24" s="433"/>
      <c r="Q24" s="434"/>
      <c r="R24" s="110" t="s">
        <v>5</v>
      </c>
    </row>
    <row r="25" spans="1:18" ht="15.75" thickBot="1">
      <c r="A25" s="111" t="s">
        <v>6</v>
      </c>
      <c r="B25" s="112" t="s">
        <v>7</v>
      </c>
      <c r="C25" s="112" t="s">
        <v>8</v>
      </c>
      <c r="D25" s="113" t="s">
        <v>9</v>
      </c>
      <c r="E25" s="114" t="s">
        <v>10</v>
      </c>
      <c r="F25" s="115" t="s">
        <v>11</v>
      </c>
      <c r="G25" s="116" t="s">
        <v>12</v>
      </c>
      <c r="H25" s="114" t="s">
        <v>10</v>
      </c>
      <c r="I25" s="115" t="s">
        <v>11</v>
      </c>
      <c r="J25" s="116" t="s">
        <v>12</v>
      </c>
      <c r="K25" s="114" t="s">
        <v>10</v>
      </c>
      <c r="L25" s="115" t="s">
        <v>11</v>
      </c>
      <c r="M25" s="117" t="s">
        <v>32</v>
      </c>
      <c r="N25" s="114" t="s">
        <v>10</v>
      </c>
      <c r="O25" s="115" t="s">
        <v>11</v>
      </c>
      <c r="P25" s="118" t="s">
        <v>12</v>
      </c>
      <c r="Q25" s="119"/>
      <c r="R25" s="120" t="s">
        <v>14</v>
      </c>
    </row>
    <row r="26" spans="1:18" ht="15">
      <c r="A26" s="121">
        <v>1</v>
      </c>
      <c r="B26" s="122" t="s">
        <v>15</v>
      </c>
      <c r="C26" s="123" t="s">
        <v>33</v>
      </c>
      <c r="D26" s="145" t="s">
        <v>34</v>
      </c>
      <c r="E26" s="146">
        <v>12.4</v>
      </c>
      <c r="F26" s="147">
        <v>12.4</v>
      </c>
      <c r="G26" s="127">
        <f>(E26+F26)/2</f>
        <v>12.4</v>
      </c>
      <c r="H26" s="125">
        <v>13.5</v>
      </c>
      <c r="I26" s="126">
        <v>13.5</v>
      </c>
      <c r="J26" s="127">
        <f>(H26+I26)/2</f>
        <v>13.5</v>
      </c>
      <c r="K26" s="125">
        <v>17</v>
      </c>
      <c r="L26" s="126">
        <v>16.8</v>
      </c>
      <c r="M26" s="128">
        <f>MAX(K26,L26)</f>
        <v>17</v>
      </c>
      <c r="N26" s="129">
        <v>12.4</v>
      </c>
      <c r="O26" s="129">
        <v>12.4</v>
      </c>
      <c r="P26" s="130">
        <f>(N26+O26)/2</f>
        <v>12.4</v>
      </c>
      <c r="Q26" s="131">
        <f>IF(N26&gt;0.1,0.5,0)</f>
        <v>0.5</v>
      </c>
      <c r="R26" s="127" t="e">
        <f>LARGE(T26:W26,1)+LARGE(T26:W26,2)+LARGE(T26:W26,3)+Q26</f>
        <v>#NUM!</v>
      </c>
    </row>
    <row r="27" spans="1:18" ht="15">
      <c r="A27" s="132">
        <v>2</v>
      </c>
      <c r="B27" s="133" t="s">
        <v>15</v>
      </c>
      <c r="C27" s="160" t="s">
        <v>35</v>
      </c>
      <c r="D27" s="135" t="s">
        <v>36</v>
      </c>
      <c r="E27" s="136">
        <v>10.2</v>
      </c>
      <c r="F27" s="161">
        <v>10.2</v>
      </c>
      <c r="G27" s="138">
        <f>(E27+F27)/2</f>
        <v>10.2</v>
      </c>
      <c r="H27" s="136">
        <v>11.2</v>
      </c>
      <c r="I27" s="137">
        <v>11.2</v>
      </c>
      <c r="J27" s="138">
        <f>(H27+I27)/2</f>
        <v>11.2</v>
      </c>
      <c r="K27" s="136">
        <v>16.8</v>
      </c>
      <c r="L27" s="137">
        <v>16.1</v>
      </c>
      <c r="M27" s="139">
        <f>MAX(K27,L27)</f>
        <v>16.8</v>
      </c>
      <c r="N27" s="140">
        <v>13.8</v>
      </c>
      <c r="O27" s="140">
        <v>13.8</v>
      </c>
      <c r="P27" s="141">
        <f>(N27+O27)/2</f>
        <v>13.8</v>
      </c>
      <c r="Q27" s="142">
        <f>IF(N27&gt;0.1,0.5,0)</f>
        <v>0.5</v>
      </c>
      <c r="R27" s="138" t="e">
        <f>LARGE(T27:W27,1)+LARGE(T27:W27,2)+LARGE(T27:W27,3)+Q27</f>
        <v>#NUM!</v>
      </c>
    </row>
    <row r="28" spans="1:18" ht="15">
      <c r="A28" s="143">
        <v>3</v>
      </c>
      <c r="B28" s="122" t="s">
        <v>15</v>
      </c>
      <c r="C28" s="123" t="s">
        <v>37</v>
      </c>
      <c r="D28" s="145" t="s">
        <v>38</v>
      </c>
      <c r="E28" s="146">
        <v>11.3</v>
      </c>
      <c r="F28" s="147">
        <v>11.3</v>
      </c>
      <c r="G28" s="127">
        <f>(E28+F28)/2</f>
        <v>11.3</v>
      </c>
      <c r="H28" s="125">
        <v>11.7</v>
      </c>
      <c r="I28" s="126">
        <v>11.7</v>
      </c>
      <c r="J28" s="127">
        <f>(H28+I28)/2</f>
        <v>11.7</v>
      </c>
      <c r="K28" s="125">
        <v>16.3</v>
      </c>
      <c r="L28" s="126">
        <v>16.1</v>
      </c>
      <c r="M28" s="128">
        <f>MAX(K28,L28)</f>
        <v>16.3</v>
      </c>
      <c r="N28" s="148">
        <v>11.3</v>
      </c>
      <c r="O28" s="148">
        <v>11.3</v>
      </c>
      <c r="P28" s="149">
        <f>(N28+O28)/2</f>
        <v>11.3</v>
      </c>
      <c r="Q28" s="150">
        <f>IF(N28&gt;0.1,0.5,0)</f>
        <v>0.5</v>
      </c>
      <c r="R28" s="127" t="e">
        <f>LARGE(T28:W28,1)+LARGE(T28:W28,2)+LARGE(T28:W28,3)+Q28</f>
        <v>#NUM!</v>
      </c>
    </row>
    <row r="29" spans="1:18" ht="15">
      <c r="A29" s="136">
        <v>4</v>
      </c>
      <c r="B29" s="133" t="s">
        <v>15</v>
      </c>
      <c r="C29" s="160" t="s">
        <v>39</v>
      </c>
      <c r="D29" s="135" t="s">
        <v>34</v>
      </c>
      <c r="E29" s="136">
        <v>11.8</v>
      </c>
      <c r="F29" s="137">
        <v>11.8</v>
      </c>
      <c r="G29" s="138">
        <f>(E29+F29)/2</f>
        <v>11.8</v>
      </c>
      <c r="H29" s="136">
        <v>10.3</v>
      </c>
      <c r="I29" s="137">
        <v>10.3</v>
      </c>
      <c r="J29" s="138">
        <f>(H29+I29)/2</f>
        <v>10.3</v>
      </c>
      <c r="K29" s="136">
        <v>16.6</v>
      </c>
      <c r="L29" s="137">
        <v>15.7</v>
      </c>
      <c r="M29" s="139">
        <f>MAX(K29,L29)</f>
        <v>16.6</v>
      </c>
      <c r="N29" s="140">
        <v>9.9</v>
      </c>
      <c r="O29" s="140">
        <v>9.9</v>
      </c>
      <c r="P29" s="141">
        <f>(N29+O29)/2</f>
        <v>9.9</v>
      </c>
      <c r="Q29" s="142">
        <f>IF(N29&gt;0.1,0.5,0)</f>
        <v>0.5</v>
      </c>
      <c r="R29" s="138" t="e">
        <f>LARGE(T29:W29,1)+LARGE(T29:W29,2)+LARGE(T29:W29,3)+Q29</f>
        <v>#NUM!</v>
      </c>
    </row>
    <row r="30" spans="1:18" ht="60">
      <c r="A30" s="162" t="s">
        <v>40</v>
      </c>
      <c r="B30" s="163"/>
      <c r="C30" s="164"/>
      <c r="D30" s="16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</row>
    <row r="31" spans="1:18" ht="15.75" thickBot="1">
      <c r="A31" s="155"/>
      <c r="B31" s="165"/>
      <c r="C31" s="157"/>
      <c r="D31" s="157"/>
      <c r="E31" s="155"/>
      <c r="F31" s="155"/>
      <c r="G31" s="155"/>
      <c r="H31" s="155"/>
      <c r="I31" s="155"/>
      <c r="J31" s="155"/>
      <c r="K31" s="155"/>
      <c r="L31" s="155"/>
      <c r="M31" s="158"/>
      <c r="N31" s="155"/>
      <c r="O31" s="155"/>
      <c r="P31" s="155"/>
      <c r="Q31" s="155"/>
      <c r="R31" s="155"/>
    </row>
    <row r="32" spans="1:18" ht="15">
      <c r="A32" s="106"/>
      <c r="B32" s="107"/>
      <c r="C32" s="108"/>
      <c r="D32" s="109"/>
      <c r="E32" s="428" t="s">
        <v>1</v>
      </c>
      <c r="F32" s="429"/>
      <c r="G32" s="430"/>
      <c r="H32" s="428" t="s">
        <v>27</v>
      </c>
      <c r="I32" s="429"/>
      <c r="J32" s="430"/>
      <c r="K32" s="428" t="s">
        <v>3</v>
      </c>
      <c r="L32" s="429"/>
      <c r="M32" s="431"/>
      <c r="N32" s="432" t="s">
        <v>4</v>
      </c>
      <c r="O32" s="433"/>
      <c r="P32" s="433"/>
      <c r="Q32" s="434"/>
      <c r="R32" s="110" t="s">
        <v>5</v>
      </c>
    </row>
    <row r="33" spans="1:18" ht="15.75" thickBot="1">
      <c r="A33" s="111" t="s">
        <v>6</v>
      </c>
      <c r="B33" s="112" t="s">
        <v>7</v>
      </c>
      <c r="C33" s="112" t="s">
        <v>8</v>
      </c>
      <c r="D33" s="113" t="s">
        <v>9</v>
      </c>
      <c r="E33" s="114" t="s">
        <v>10</v>
      </c>
      <c r="F33" s="115" t="s">
        <v>11</v>
      </c>
      <c r="G33" s="116" t="s">
        <v>12</v>
      </c>
      <c r="H33" s="114" t="s">
        <v>10</v>
      </c>
      <c r="I33" s="115" t="s">
        <v>11</v>
      </c>
      <c r="J33" s="116" t="s">
        <v>12</v>
      </c>
      <c r="K33" s="114" t="s">
        <v>10</v>
      </c>
      <c r="L33" s="115" t="s">
        <v>11</v>
      </c>
      <c r="M33" s="117" t="s">
        <v>41</v>
      </c>
      <c r="N33" s="114" t="s">
        <v>10</v>
      </c>
      <c r="O33" s="115" t="s">
        <v>11</v>
      </c>
      <c r="P33" s="118" t="s">
        <v>12</v>
      </c>
      <c r="Q33" s="119"/>
      <c r="R33" s="120" t="s">
        <v>14</v>
      </c>
    </row>
    <row r="34" spans="1:18" ht="15">
      <c r="A34" s="121">
        <v>1</v>
      </c>
      <c r="B34" s="122" t="s">
        <v>15</v>
      </c>
      <c r="C34" s="123" t="s">
        <v>42</v>
      </c>
      <c r="D34" s="124" t="s">
        <v>43</v>
      </c>
      <c r="E34" s="125">
        <v>13.5</v>
      </c>
      <c r="F34" s="126">
        <v>13.5</v>
      </c>
      <c r="G34" s="127">
        <f>(E34+F34)/2</f>
        <v>13.5</v>
      </c>
      <c r="H34" s="125">
        <v>13.6</v>
      </c>
      <c r="I34" s="126">
        <v>13.6</v>
      </c>
      <c r="J34" s="127">
        <f>(H34+I34)/2</f>
        <v>13.6</v>
      </c>
      <c r="K34" s="125">
        <v>17.5</v>
      </c>
      <c r="L34" s="126">
        <v>16.7</v>
      </c>
      <c r="M34" s="128">
        <f>MAX(K34,L34)</f>
        <v>17.5</v>
      </c>
      <c r="N34" s="129">
        <v>14</v>
      </c>
      <c r="O34" s="129">
        <v>14</v>
      </c>
      <c r="P34" s="130">
        <f>(N34+O34)/2</f>
        <v>14</v>
      </c>
      <c r="Q34" s="131">
        <f>IF(N34&gt;0.1,0.5,0)</f>
        <v>0.5</v>
      </c>
      <c r="R34" s="127" t="e">
        <f>LARGE(T34:W34,1)+LARGE(T34:W34,2)+LARGE(T34:W34,3)+Q34</f>
        <v>#NUM!</v>
      </c>
    </row>
    <row r="35" spans="1:18" ht="15">
      <c r="A35" s="132">
        <v>2</v>
      </c>
      <c r="B35" s="133" t="s">
        <v>15</v>
      </c>
      <c r="C35" s="160" t="s">
        <v>44</v>
      </c>
      <c r="D35" s="166" t="s">
        <v>45</v>
      </c>
      <c r="E35" s="167">
        <v>12.3</v>
      </c>
      <c r="F35" s="161">
        <v>12.3</v>
      </c>
      <c r="G35" s="138">
        <f>(E35+F35)/2</f>
        <v>12.3</v>
      </c>
      <c r="H35" s="136">
        <v>12.2</v>
      </c>
      <c r="I35" s="137">
        <v>12.2</v>
      </c>
      <c r="J35" s="138">
        <f>(H35+I35)/2</f>
        <v>12.2</v>
      </c>
      <c r="K35" s="136">
        <v>17.3</v>
      </c>
      <c r="L35" s="137">
        <v>17</v>
      </c>
      <c r="M35" s="139">
        <f>MAX(K35,L35)</f>
        <v>17.3</v>
      </c>
      <c r="N35" s="140">
        <v>13.1</v>
      </c>
      <c r="O35" s="140">
        <v>13.1</v>
      </c>
      <c r="P35" s="141">
        <f>(N35+O35)/2</f>
        <v>13.1</v>
      </c>
      <c r="Q35" s="142">
        <f>IF(N35&gt;0.1,0.5,0)</f>
        <v>0.5</v>
      </c>
      <c r="R35" s="138" t="e">
        <f>LARGE(T35:W35,1)+LARGE(T35:W35,2)+LARGE(T35:W35,3)+Q35</f>
        <v>#NUM!</v>
      </c>
    </row>
    <row r="36" spans="1:18" ht="15">
      <c r="A36" s="143">
        <v>3</v>
      </c>
      <c r="B36" s="122"/>
      <c r="C36" s="144"/>
      <c r="D36" s="168"/>
      <c r="E36" s="125"/>
      <c r="F36" s="126"/>
      <c r="G36" s="127">
        <f>(E36+F36)/2</f>
        <v>0</v>
      </c>
      <c r="H36" s="125"/>
      <c r="I36" s="126"/>
      <c r="J36" s="127">
        <f>(H36+I36)/2</f>
        <v>0</v>
      </c>
      <c r="K36" s="125"/>
      <c r="L36" s="126"/>
      <c r="M36" s="169">
        <f>MAX(K36,L36)</f>
        <v>0</v>
      </c>
      <c r="N36" s="148"/>
      <c r="O36" s="148"/>
      <c r="P36" s="149">
        <f>(N36+O36)/2</f>
        <v>0</v>
      </c>
      <c r="Q36" s="150">
        <f>IF(N36&gt;0.1,0.5,0)</f>
        <v>0</v>
      </c>
      <c r="R36" s="127" t="e">
        <f>LARGE(T36:W36,1)+LARGE(T36:W36,2)+LARGE(T36:W36,3)+Q36</f>
        <v>#NUM!</v>
      </c>
    </row>
    <row r="37" spans="1:7" ht="56.25">
      <c r="A37" s="170" t="s">
        <v>46</v>
      </c>
      <c r="B37" s="171"/>
      <c r="C37" s="172"/>
      <c r="D37" s="172"/>
      <c r="E37" s="173"/>
      <c r="F37" s="173"/>
      <c r="G37" s="173"/>
    </row>
    <row r="38" spans="1:7" ht="15.75" thickBot="1">
      <c r="A38" s="174"/>
      <c r="B38" s="103"/>
      <c r="C38" s="175"/>
      <c r="D38" s="175"/>
      <c r="E38" s="174"/>
      <c r="F38" s="174"/>
      <c r="G38" s="174"/>
    </row>
    <row r="39" spans="1:7" ht="15">
      <c r="A39" s="106"/>
      <c r="B39" s="107"/>
      <c r="C39" s="108"/>
      <c r="D39" s="109"/>
      <c r="E39" s="428" t="s">
        <v>1</v>
      </c>
      <c r="F39" s="429"/>
      <c r="G39" s="430"/>
    </row>
    <row r="40" spans="1:7" ht="15.75" thickBot="1">
      <c r="A40" s="111" t="s">
        <v>6</v>
      </c>
      <c r="B40" s="112" t="s">
        <v>7</v>
      </c>
      <c r="C40" s="112" t="s">
        <v>8</v>
      </c>
      <c r="D40" s="113" t="s">
        <v>9</v>
      </c>
      <c r="E40" s="114" t="s">
        <v>10</v>
      </c>
      <c r="F40" s="115" t="s">
        <v>11</v>
      </c>
      <c r="G40" s="116" t="s">
        <v>12</v>
      </c>
    </row>
    <row r="41" spans="1:7" ht="15">
      <c r="A41" s="121"/>
      <c r="B41" s="122" t="s">
        <v>47</v>
      </c>
      <c r="C41" s="123" t="s">
        <v>48</v>
      </c>
      <c r="D41" s="124" t="s">
        <v>49</v>
      </c>
      <c r="E41" s="125">
        <v>11.7</v>
      </c>
      <c r="F41" s="147">
        <v>11.7</v>
      </c>
      <c r="G41" s="127">
        <f>(E41+F41)/2</f>
        <v>11.7</v>
      </c>
    </row>
    <row r="42" spans="1:7" ht="15">
      <c r="A42" s="132"/>
      <c r="B42" s="176" t="s">
        <v>47</v>
      </c>
      <c r="C42" s="177" t="s">
        <v>50</v>
      </c>
      <c r="D42" s="124" t="s">
        <v>34</v>
      </c>
      <c r="E42" s="125">
        <v>11.1</v>
      </c>
      <c r="F42" s="126">
        <v>11.1</v>
      </c>
      <c r="G42" s="127">
        <f>(E42+F42)/2</f>
        <v>11.1</v>
      </c>
    </row>
    <row r="43" spans="1:7" ht="15">
      <c r="A43" s="143"/>
      <c r="B43" s="133" t="s">
        <v>47</v>
      </c>
      <c r="C43" s="160" t="s">
        <v>51</v>
      </c>
      <c r="D43" s="166" t="s">
        <v>52</v>
      </c>
      <c r="E43" s="167">
        <v>9.6</v>
      </c>
      <c r="F43" s="161">
        <v>9.6</v>
      </c>
      <c r="G43" s="138">
        <f>(E43+F43)/2</f>
        <v>9.6</v>
      </c>
    </row>
    <row r="44" spans="1:7" ht="56.25">
      <c r="A44" s="170" t="s">
        <v>46</v>
      </c>
      <c r="B44" s="171"/>
      <c r="C44" s="172"/>
      <c r="D44" s="172"/>
      <c r="E44" s="173"/>
      <c r="F44" s="173"/>
      <c r="G44" s="173"/>
    </row>
    <row r="45" spans="1:7" ht="15.75" thickBot="1">
      <c r="A45" s="174"/>
      <c r="B45" s="103"/>
      <c r="C45" s="175"/>
      <c r="D45" s="175"/>
      <c r="E45" s="174"/>
      <c r="F45" s="174"/>
      <c r="G45" s="174"/>
    </row>
    <row r="46" spans="1:7" ht="15">
      <c r="A46" s="106"/>
      <c r="B46" s="107"/>
      <c r="C46" s="108"/>
      <c r="D46" s="109"/>
      <c r="E46" s="428" t="s">
        <v>27</v>
      </c>
      <c r="F46" s="429"/>
      <c r="G46" s="430"/>
    </row>
    <row r="47" spans="1:7" ht="15.75" thickBot="1">
      <c r="A47" s="111" t="s">
        <v>6</v>
      </c>
      <c r="B47" s="112" t="s">
        <v>7</v>
      </c>
      <c r="C47" s="112" t="s">
        <v>8</v>
      </c>
      <c r="D47" s="113" t="s">
        <v>9</v>
      </c>
      <c r="E47" s="114" t="s">
        <v>10</v>
      </c>
      <c r="F47" s="115" t="s">
        <v>11</v>
      </c>
      <c r="G47" s="116" t="s">
        <v>12</v>
      </c>
    </row>
    <row r="48" spans="1:7" ht="15">
      <c r="A48" s="121"/>
      <c r="B48" s="176" t="s">
        <v>47</v>
      </c>
      <c r="C48" s="177" t="s">
        <v>50</v>
      </c>
      <c r="D48" s="124" t="s">
        <v>34</v>
      </c>
      <c r="E48" s="125">
        <v>12.7</v>
      </c>
      <c r="F48" s="126">
        <v>12.7</v>
      </c>
      <c r="G48" s="127">
        <v>12.7</v>
      </c>
    </row>
    <row r="49" spans="1:7" ht="15">
      <c r="A49" s="132"/>
      <c r="B49" s="133" t="s">
        <v>47</v>
      </c>
      <c r="C49" s="160" t="s">
        <v>51</v>
      </c>
      <c r="D49" s="166" t="s">
        <v>52</v>
      </c>
      <c r="E49" s="136">
        <v>11.9</v>
      </c>
      <c r="F49" s="137">
        <v>11.9</v>
      </c>
      <c r="G49" s="138">
        <v>11.9</v>
      </c>
    </row>
    <row r="50" spans="1:7" ht="15">
      <c r="A50" s="143"/>
      <c r="B50" s="122" t="s">
        <v>47</v>
      </c>
      <c r="C50" s="123" t="s">
        <v>48</v>
      </c>
      <c r="D50" s="124" t="s">
        <v>49</v>
      </c>
      <c r="E50" s="125">
        <v>11.4</v>
      </c>
      <c r="F50" s="126">
        <v>11.4</v>
      </c>
      <c r="G50" s="127">
        <v>11.4</v>
      </c>
    </row>
    <row r="51" spans="1:7" ht="56.25">
      <c r="A51" s="170" t="s">
        <v>46</v>
      </c>
      <c r="B51" s="171"/>
      <c r="C51" s="172"/>
      <c r="D51" s="172"/>
      <c r="E51" s="173"/>
      <c r="F51" s="173"/>
      <c r="G51" s="173"/>
    </row>
    <row r="52" spans="1:7" ht="15.75" thickBot="1">
      <c r="A52" s="174"/>
      <c r="B52" s="103"/>
      <c r="C52" s="175"/>
      <c r="D52" s="175"/>
      <c r="E52" s="174"/>
      <c r="F52" s="174"/>
      <c r="G52" s="178"/>
    </row>
    <row r="53" spans="1:7" ht="15">
      <c r="A53" s="106"/>
      <c r="B53" s="107"/>
      <c r="C53" s="108"/>
      <c r="D53" s="109"/>
      <c r="E53" s="428" t="s">
        <v>3</v>
      </c>
      <c r="F53" s="429"/>
      <c r="G53" s="431"/>
    </row>
    <row r="54" spans="1:7" ht="15.75" thickBot="1">
      <c r="A54" s="111" t="s">
        <v>6</v>
      </c>
      <c r="B54" s="112" t="s">
        <v>7</v>
      </c>
      <c r="C54" s="112" t="s">
        <v>8</v>
      </c>
      <c r="D54" s="113" t="s">
        <v>9</v>
      </c>
      <c r="E54" s="114" t="s">
        <v>10</v>
      </c>
      <c r="F54" s="115" t="s">
        <v>11</v>
      </c>
      <c r="G54" s="117" t="s">
        <v>41</v>
      </c>
    </row>
    <row r="55" spans="1:7" ht="15">
      <c r="A55" s="121"/>
      <c r="B55" s="176" t="s">
        <v>47</v>
      </c>
      <c r="C55" s="177" t="s">
        <v>50</v>
      </c>
      <c r="D55" s="124" t="s">
        <v>34</v>
      </c>
      <c r="E55" s="125">
        <v>11.3</v>
      </c>
      <c r="F55" s="126">
        <v>11.3</v>
      </c>
      <c r="G55" s="128">
        <v>11.3</v>
      </c>
    </row>
    <row r="56" spans="1:7" ht="15">
      <c r="A56" s="132"/>
      <c r="B56" s="122" t="s">
        <v>47</v>
      </c>
      <c r="C56" s="123" t="s">
        <v>48</v>
      </c>
      <c r="D56" s="124" t="s">
        <v>49</v>
      </c>
      <c r="E56" s="125">
        <v>10.7</v>
      </c>
      <c r="F56" s="126">
        <v>10.1</v>
      </c>
      <c r="G56" s="128">
        <v>10.7</v>
      </c>
    </row>
    <row r="57" spans="1:7" ht="15">
      <c r="A57" s="143"/>
      <c r="B57" s="133" t="s">
        <v>47</v>
      </c>
      <c r="C57" s="160" t="s">
        <v>51</v>
      </c>
      <c r="D57" s="166" t="s">
        <v>52</v>
      </c>
      <c r="E57" s="136">
        <v>9.8</v>
      </c>
      <c r="F57" s="137">
        <v>9.5</v>
      </c>
      <c r="G57" s="139">
        <v>9.8</v>
      </c>
    </row>
    <row r="58" spans="1:7" ht="56.25">
      <c r="A58" s="170" t="s">
        <v>46</v>
      </c>
      <c r="B58" s="171"/>
      <c r="C58" s="172"/>
      <c r="D58" s="172"/>
      <c r="E58" s="173"/>
      <c r="F58" s="173"/>
      <c r="G58" s="173"/>
    </row>
    <row r="59" spans="1:7" ht="15.75" thickBot="1">
      <c r="A59" s="174"/>
      <c r="B59" s="103"/>
      <c r="C59" s="175"/>
      <c r="D59" s="175"/>
      <c r="E59" s="174"/>
      <c r="F59" s="174"/>
      <c r="G59" s="174"/>
    </row>
    <row r="60" spans="1:7" ht="15">
      <c r="A60" s="106"/>
      <c r="B60" s="107"/>
      <c r="C60" s="108"/>
      <c r="D60" s="109"/>
      <c r="E60" s="432" t="s">
        <v>2</v>
      </c>
      <c r="F60" s="433"/>
      <c r="G60" s="433"/>
    </row>
    <row r="61" spans="1:7" ht="15.75" thickBot="1">
      <c r="A61" s="111" t="s">
        <v>6</v>
      </c>
      <c r="B61" s="112" t="s">
        <v>7</v>
      </c>
      <c r="C61" s="112" t="s">
        <v>8</v>
      </c>
      <c r="D61" s="113" t="s">
        <v>9</v>
      </c>
      <c r="E61" s="114" t="s">
        <v>10</v>
      </c>
      <c r="F61" s="115" t="s">
        <v>11</v>
      </c>
      <c r="G61" s="118" t="s">
        <v>12</v>
      </c>
    </row>
    <row r="62" spans="1:7" ht="15">
      <c r="A62" s="121"/>
      <c r="B62" s="176" t="s">
        <v>47</v>
      </c>
      <c r="C62" s="177" t="s">
        <v>50</v>
      </c>
      <c r="D62" s="124" t="s">
        <v>34</v>
      </c>
      <c r="E62" s="129">
        <v>11.4</v>
      </c>
      <c r="F62" s="129">
        <v>11.2</v>
      </c>
      <c r="G62" s="130">
        <v>11.3</v>
      </c>
    </row>
    <row r="63" spans="1:7" ht="15">
      <c r="A63" s="132"/>
      <c r="B63" s="122" t="s">
        <v>47</v>
      </c>
      <c r="C63" s="123" t="s">
        <v>48</v>
      </c>
      <c r="D63" s="124" t="s">
        <v>49</v>
      </c>
      <c r="E63" s="148">
        <v>9.2</v>
      </c>
      <c r="F63" s="148">
        <v>9.4</v>
      </c>
      <c r="G63" s="149">
        <v>9.3</v>
      </c>
    </row>
    <row r="64" spans="1:7" ht="15">
      <c r="A64" s="143"/>
      <c r="B64" s="133" t="s">
        <v>47</v>
      </c>
      <c r="C64" s="160" t="s">
        <v>51</v>
      </c>
      <c r="D64" s="166" t="s">
        <v>52</v>
      </c>
      <c r="E64" s="140">
        <v>0</v>
      </c>
      <c r="F64" s="140">
        <v>8.5</v>
      </c>
      <c r="G64" s="141">
        <v>4.25</v>
      </c>
    </row>
    <row r="65" spans="1:16" ht="56.25">
      <c r="A65" s="179" t="s">
        <v>53</v>
      </c>
      <c r="B65" s="180"/>
      <c r="C65" s="181"/>
      <c r="D65" s="181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</row>
    <row r="66" spans="1:16" ht="15.75" thickBot="1">
      <c r="A66" s="155"/>
      <c r="B66" s="165"/>
      <c r="C66" s="157"/>
      <c r="D66" s="157"/>
      <c r="E66" s="155"/>
      <c r="F66" s="155"/>
      <c r="G66" s="155"/>
      <c r="H66" s="155"/>
      <c r="I66" s="155"/>
      <c r="J66" s="155"/>
      <c r="K66" s="155"/>
      <c r="L66" s="155"/>
      <c r="M66" s="158"/>
      <c r="N66" s="155"/>
      <c r="O66" s="155"/>
      <c r="P66" s="155"/>
    </row>
    <row r="67" spans="1:16" ht="15">
      <c r="A67" s="106"/>
      <c r="B67" s="107"/>
      <c r="C67" s="108"/>
      <c r="D67" s="109"/>
      <c r="E67" s="428" t="s">
        <v>1</v>
      </c>
      <c r="F67" s="429"/>
      <c r="G67" s="430"/>
      <c r="H67" s="428" t="s">
        <v>27</v>
      </c>
      <c r="I67" s="429"/>
      <c r="J67" s="430"/>
      <c r="K67" s="428" t="s">
        <v>3</v>
      </c>
      <c r="L67" s="429"/>
      <c r="M67" s="431"/>
      <c r="N67" s="432" t="s">
        <v>2</v>
      </c>
      <c r="O67" s="433"/>
      <c r="P67" s="433"/>
    </row>
    <row r="68" spans="1:16" ht="15.75" thickBot="1">
      <c r="A68" s="111" t="s">
        <v>6</v>
      </c>
      <c r="B68" s="112" t="s">
        <v>7</v>
      </c>
      <c r="C68" s="112" t="s">
        <v>8</v>
      </c>
      <c r="D68" s="113" t="s">
        <v>9</v>
      </c>
      <c r="E68" s="114" t="s">
        <v>10</v>
      </c>
      <c r="F68" s="115" t="s">
        <v>11</v>
      </c>
      <c r="G68" s="116" t="s">
        <v>12</v>
      </c>
      <c r="H68" s="114" t="s">
        <v>10</v>
      </c>
      <c r="I68" s="115" t="s">
        <v>11</v>
      </c>
      <c r="J68" s="116" t="s">
        <v>12</v>
      </c>
      <c r="K68" s="114" t="s">
        <v>10</v>
      </c>
      <c r="L68" s="115" t="s">
        <v>11</v>
      </c>
      <c r="M68" s="117" t="s">
        <v>41</v>
      </c>
      <c r="N68" s="114" t="s">
        <v>10</v>
      </c>
      <c r="O68" s="115" t="s">
        <v>11</v>
      </c>
      <c r="P68" s="118" t="s">
        <v>12</v>
      </c>
    </row>
    <row r="69" spans="1:16" ht="15">
      <c r="A69" s="121"/>
      <c r="B69" s="183" t="s">
        <v>54</v>
      </c>
      <c r="C69" s="144" t="s">
        <v>55</v>
      </c>
      <c r="D69" s="168" t="s">
        <v>56</v>
      </c>
      <c r="E69" s="125">
        <v>10</v>
      </c>
      <c r="F69" s="147">
        <v>10</v>
      </c>
      <c r="G69" s="127">
        <f>(E69+F69)/2</f>
        <v>10</v>
      </c>
      <c r="H69" s="125">
        <v>10.9</v>
      </c>
      <c r="I69" s="126">
        <v>10.9</v>
      </c>
      <c r="J69" s="127">
        <f>(H69+I69)/2</f>
        <v>10.9</v>
      </c>
      <c r="K69" s="125">
        <v>10.8</v>
      </c>
      <c r="L69" s="126">
        <v>11.5</v>
      </c>
      <c r="M69" s="128">
        <f>MAX(K69:L69)</f>
        <v>11.5</v>
      </c>
      <c r="N69" s="129">
        <v>10.7</v>
      </c>
      <c r="O69" s="129">
        <v>10.3</v>
      </c>
      <c r="P69" s="130">
        <f>(N69+O69)/2</f>
        <v>10.5</v>
      </c>
    </row>
    <row r="70" spans="1:16" ht="15">
      <c r="A70" s="132"/>
      <c r="B70" s="133" t="s">
        <v>54</v>
      </c>
      <c r="C70" s="160" t="s">
        <v>57</v>
      </c>
      <c r="D70" s="135" t="s">
        <v>58</v>
      </c>
      <c r="E70" s="136">
        <v>10.8</v>
      </c>
      <c r="F70" s="137">
        <v>10.8</v>
      </c>
      <c r="G70" s="138">
        <f>(E70+F70)/2</f>
        <v>10.8</v>
      </c>
      <c r="H70" s="136">
        <v>11.2</v>
      </c>
      <c r="I70" s="137">
        <v>11.2</v>
      </c>
      <c r="J70" s="138">
        <f>(H70+I70)/2</f>
        <v>11.2</v>
      </c>
      <c r="K70" s="136">
        <v>9.6</v>
      </c>
      <c r="L70" s="137">
        <v>10</v>
      </c>
      <c r="M70" s="139">
        <f>MAX(K70:L70)</f>
        <v>10</v>
      </c>
      <c r="N70" s="140">
        <v>9.5</v>
      </c>
      <c r="O70" s="140">
        <v>9.2</v>
      </c>
      <c r="P70" s="141">
        <f>(N70+O70)/2</f>
        <v>9.35</v>
      </c>
    </row>
    <row r="71" spans="1:16" ht="15">
      <c r="A71" s="143"/>
      <c r="B71" s="122"/>
      <c r="C71" s="123"/>
      <c r="D71" s="124"/>
      <c r="E71" s="125"/>
      <c r="F71" s="126"/>
      <c r="G71" s="127">
        <f>(E71+F71)/2</f>
        <v>0</v>
      </c>
      <c r="H71" s="125"/>
      <c r="I71" s="126"/>
      <c r="J71" s="127">
        <f>(H71+I71)/2</f>
        <v>0</v>
      </c>
      <c r="K71" s="125"/>
      <c r="L71" s="126"/>
      <c r="M71" s="128">
        <f>MAX(K71:L71)</f>
        <v>0</v>
      </c>
      <c r="N71" s="148"/>
      <c r="O71" s="148"/>
      <c r="P71" s="149">
        <f>(N71+O71)/2</f>
        <v>0</v>
      </c>
    </row>
    <row r="72" spans="1:7" ht="56.25">
      <c r="A72" s="184" t="s">
        <v>59</v>
      </c>
      <c r="B72" s="185"/>
      <c r="C72" s="186"/>
      <c r="D72" s="186"/>
      <c r="E72" s="187"/>
      <c r="F72" s="187"/>
      <c r="G72" s="187"/>
    </row>
    <row r="73" spans="1:7" ht="15.75" thickBot="1">
      <c r="A73" s="155"/>
      <c r="B73" s="165"/>
      <c r="C73" s="157"/>
      <c r="D73" s="157"/>
      <c r="E73" s="155"/>
      <c r="F73" s="155"/>
      <c r="G73" s="155"/>
    </row>
    <row r="74" spans="1:7" ht="15">
      <c r="A74" s="106"/>
      <c r="B74" s="107"/>
      <c r="C74" s="108"/>
      <c r="D74" s="109"/>
      <c r="E74" s="428" t="s">
        <v>1</v>
      </c>
      <c r="F74" s="429"/>
      <c r="G74" s="430"/>
    </row>
    <row r="75" spans="1:7" ht="15.75" thickBot="1">
      <c r="A75" s="111" t="s">
        <v>6</v>
      </c>
      <c r="B75" s="112" t="s">
        <v>7</v>
      </c>
      <c r="C75" s="112" t="s">
        <v>8</v>
      </c>
      <c r="D75" s="113" t="s">
        <v>9</v>
      </c>
      <c r="E75" s="114" t="s">
        <v>10</v>
      </c>
      <c r="F75" s="115" t="s">
        <v>11</v>
      </c>
      <c r="G75" s="116" t="s">
        <v>12</v>
      </c>
    </row>
    <row r="76" spans="1:7" ht="15">
      <c r="A76" s="188"/>
      <c r="B76" s="189" t="s">
        <v>28</v>
      </c>
      <c r="C76" s="190" t="s">
        <v>60</v>
      </c>
      <c r="D76" s="191" t="s">
        <v>61</v>
      </c>
      <c r="E76" s="192">
        <v>11.8</v>
      </c>
      <c r="F76" s="161">
        <v>11.8</v>
      </c>
      <c r="G76" s="193">
        <f aca="true" t="shared" si="0" ref="G76:G82">(E76+F76)/2</f>
        <v>11.8</v>
      </c>
    </row>
    <row r="77" spans="1:7" ht="15">
      <c r="A77" s="132"/>
      <c r="B77" s="133" t="s">
        <v>62</v>
      </c>
      <c r="C77" s="160" t="s">
        <v>63</v>
      </c>
      <c r="D77" s="135" t="s">
        <v>64</v>
      </c>
      <c r="E77" s="136">
        <v>11.4</v>
      </c>
      <c r="F77" s="161">
        <v>11.4</v>
      </c>
      <c r="G77" s="138">
        <f t="shared" si="0"/>
        <v>11.4</v>
      </c>
    </row>
    <row r="78" spans="1:7" ht="15">
      <c r="A78" s="143"/>
      <c r="B78" s="189" t="s">
        <v>65</v>
      </c>
      <c r="C78" s="190" t="s">
        <v>66</v>
      </c>
      <c r="D78" s="191" t="s">
        <v>67</v>
      </c>
      <c r="E78" s="192">
        <v>10.9</v>
      </c>
      <c r="F78" s="194">
        <v>10.9</v>
      </c>
      <c r="G78" s="193">
        <f t="shared" si="0"/>
        <v>10.9</v>
      </c>
    </row>
    <row r="79" spans="1:7" ht="15">
      <c r="A79" s="136"/>
      <c r="B79" s="122" t="s">
        <v>54</v>
      </c>
      <c r="C79" s="123" t="s">
        <v>68</v>
      </c>
      <c r="D79" s="124" t="s">
        <v>34</v>
      </c>
      <c r="E79" s="195">
        <v>10.8</v>
      </c>
      <c r="F79" s="196">
        <v>10.8</v>
      </c>
      <c r="G79" s="197">
        <f t="shared" si="0"/>
        <v>10.8</v>
      </c>
    </row>
    <row r="80" spans="1:7" ht="15">
      <c r="A80" s="192"/>
      <c r="B80" s="133" t="s">
        <v>47</v>
      </c>
      <c r="C80" s="160" t="s">
        <v>69</v>
      </c>
      <c r="D80" s="166" t="s">
        <v>70</v>
      </c>
      <c r="E80" s="167">
        <v>10.6</v>
      </c>
      <c r="F80" s="161">
        <v>10.6</v>
      </c>
      <c r="G80" s="138">
        <f t="shared" si="0"/>
        <v>10.6</v>
      </c>
    </row>
    <row r="81" spans="1:7" ht="15">
      <c r="A81" s="136"/>
      <c r="B81" s="122" t="s">
        <v>54</v>
      </c>
      <c r="C81" s="123" t="s">
        <v>71</v>
      </c>
      <c r="D81" s="124" t="s">
        <v>72</v>
      </c>
      <c r="E81" s="125">
        <v>9.6</v>
      </c>
      <c r="F81" s="147">
        <v>9.6</v>
      </c>
      <c r="G81" s="127">
        <f t="shared" si="0"/>
        <v>9.6</v>
      </c>
    </row>
    <row r="82" spans="1:7" ht="15">
      <c r="A82" s="192"/>
      <c r="B82" s="133" t="s">
        <v>54</v>
      </c>
      <c r="C82" s="160" t="s">
        <v>73</v>
      </c>
      <c r="D82" s="166" t="s">
        <v>74</v>
      </c>
      <c r="E82" s="167">
        <v>9</v>
      </c>
      <c r="F82" s="161">
        <v>9</v>
      </c>
      <c r="G82" s="138">
        <f t="shared" si="0"/>
        <v>9</v>
      </c>
    </row>
    <row r="83" spans="1:7" ht="56.25">
      <c r="A83" s="184" t="s">
        <v>59</v>
      </c>
      <c r="B83" s="185"/>
      <c r="C83" s="186"/>
      <c r="D83" s="186"/>
      <c r="E83" s="187"/>
      <c r="F83" s="187"/>
      <c r="G83" s="187"/>
    </row>
    <row r="84" spans="1:7" ht="15.75" thickBot="1">
      <c r="A84" s="155"/>
      <c r="B84" s="165"/>
      <c r="C84" s="157"/>
      <c r="D84" s="157"/>
      <c r="E84" s="155"/>
      <c r="F84" s="155"/>
      <c r="G84" s="155"/>
    </row>
    <row r="85" spans="1:7" ht="15">
      <c r="A85" s="106"/>
      <c r="B85" s="107"/>
      <c r="C85" s="108"/>
      <c r="D85" s="109"/>
      <c r="E85" s="428" t="s">
        <v>27</v>
      </c>
      <c r="F85" s="429"/>
      <c r="G85" s="430"/>
    </row>
    <row r="86" spans="1:7" ht="15.75" thickBot="1">
      <c r="A86" s="111" t="s">
        <v>6</v>
      </c>
      <c r="B86" s="112" t="s">
        <v>7</v>
      </c>
      <c r="C86" s="112" t="s">
        <v>8</v>
      </c>
      <c r="D86" s="113" t="s">
        <v>9</v>
      </c>
      <c r="E86" s="114" t="s">
        <v>10</v>
      </c>
      <c r="F86" s="115" t="s">
        <v>11</v>
      </c>
      <c r="G86" s="116" t="s">
        <v>12</v>
      </c>
    </row>
    <row r="87" spans="1:7" ht="15">
      <c r="A87" s="188"/>
      <c r="B87" s="122" t="s">
        <v>54</v>
      </c>
      <c r="C87" s="123" t="s">
        <v>68</v>
      </c>
      <c r="D87" s="124" t="s">
        <v>34</v>
      </c>
      <c r="E87" s="195">
        <v>13.5</v>
      </c>
      <c r="F87" s="196">
        <v>13.5</v>
      </c>
      <c r="G87" s="197">
        <v>13.5</v>
      </c>
    </row>
    <row r="88" spans="1:7" ht="15">
      <c r="A88" s="132"/>
      <c r="B88" s="133" t="s">
        <v>47</v>
      </c>
      <c r="C88" s="160" t="s">
        <v>69</v>
      </c>
      <c r="D88" s="166" t="s">
        <v>70</v>
      </c>
      <c r="E88" s="136">
        <v>12.7</v>
      </c>
      <c r="F88" s="137">
        <v>12.7</v>
      </c>
      <c r="G88" s="138">
        <v>12.7</v>
      </c>
    </row>
    <row r="89" spans="1:7" ht="15">
      <c r="A89" s="143"/>
      <c r="B89" s="122" t="s">
        <v>54</v>
      </c>
      <c r="C89" s="123" t="s">
        <v>71</v>
      </c>
      <c r="D89" s="124" t="s">
        <v>72</v>
      </c>
      <c r="E89" s="125">
        <v>11.7</v>
      </c>
      <c r="F89" s="126">
        <v>11.7</v>
      </c>
      <c r="G89" s="127">
        <v>11.7</v>
      </c>
    </row>
    <row r="90" spans="1:7" ht="15">
      <c r="A90" s="136"/>
      <c r="B90" s="133" t="s">
        <v>54</v>
      </c>
      <c r="C90" s="160" t="s">
        <v>73</v>
      </c>
      <c r="D90" s="166" t="s">
        <v>74</v>
      </c>
      <c r="E90" s="136">
        <v>11.6</v>
      </c>
      <c r="F90" s="137">
        <v>11.6</v>
      </c>
      <c r="G90" s="138">
        <v>11.6</v>
      </c>
    </row>
    <row r="91" spans="1:7" ht="15">
      <c r="A91" s="192"/>
      <c r="B91" s="189" t="s">
        <v>65</v>
      </c>
      <c r="C91" s="190" t="s">
        <v>66</v>
      </c>
      <c r="D91" s="191" t="s">
        <v>67</v>
      </c>
      <c r="E91" s="192">
        <v>11.4</v>
      </c>
      <c r="F91" s="198">
        <v>11.4</v>
      </c>
      <c r="G91" s="193">
        <v>11.4</v>
      </c>
    </row>
    <row r="92" spans="1:7" ht="15">
      <c r="A92" s="136"/>
      <c r="B92" s="189" t="s">
        <v>28</v>
      </c>
      <c r="C92" s="190" t="s">
        <v>60</v>
      </c>
      <c r="D92" s="191" t="s">
        <v>61</v>
      </c>
      <c r="E92" s="192">
        <v>11.2</v>
      </c>
      <c r="F92" s="198">
        <v>11.2</v>
      </c>
      <c r="G92" s="193">
        <v>11.2</v>
      </c>
    </row>
    <row r="93" spans="1:7" ht="15">
      <c r="A93" s="192"/>
      <c r="B93" s="133" t="s">
        <v>62</v>
      </c>
      <c r="C93" s="160" t="s">
        <v>63</v>
      </c>
      <c r="D93" s="135" t="s">
        <v>64</v>
      </c>
      <c r="E93" s="136">
        <v>10.2</v>
      </c>
      <c r="F93" s="137">
        <v>10.2</v>
      </c>
      <c r="G93" s="138">
        <v>10.2</v>
      </c>
    </row>
    <row r="94" spans="1:7" ht="56.25">
      <c r="A94" s="184" t="s">
        <v>59</v>
      </c>
      <c r="B94" s="185"/>
      <c r="C94" s="186"/>
      <c r="D94" s="186"/>
      <c r="E94" s="187"/>
      <c r="F94" s="187"/>
      <c r="G94" s="187"/>
    </row>
    <row r="95" spans="1:7" ht="15.75" thickBot="1">
      <c r="A95" s="155"/>
      <c r="B95" s="165"/>
      <c r="C95" s="157"/>
      <c r="D95" s="157"/>
      <c r="E95" s="155"/>
      <c r="F95" s="155"/>
      <c r="G95" s="158"/>
    </row>
    <row r="96" spans="1:7" ht="15">
      <c r="A96" s="106"/>
      <c r="B96" s="107"/>
      <c r="C96" s="108"/>
      <c r="D96" s="109"/>
      <c r="E96" s="428" t="s">
        <v>3</v>
      </c>
      <c r="F96" s="429"/>
      <c r="G96" s="431"/>
    </row>
    <row r="97" spans="1:7" ht="15.75" thickBot="1">
      <c r="A97" s="111" t="s">
        <v>6</v>
      </c>
      <c r="B97" s="112" t="s">
        <v>7</v>
      </c>
      <c r="C97" s="112" t="s">
        <v>8</v>
      </c>
      <c r="D97" s="113" t="s">
        <v>9</v>
      </c>
      <c r="E97" s="114" t="s">
        <v>10</v>
      </c>
      <c r="F97" s="115" t="s">
        <v>11</v>
      </c>
      <c r="G97" s="199" t="s">
        <v>41</v>
      </c>
    </row>
    <row r="98" spans="1:7" ht="15">
      <c r="A98" s="188"/>
      <c r="B98" s="189" t="s">
        <v>28</v>
      </c>
      <c r="C98" s="190" t="s">
        <v>60</v>
      </c>
      <c r="D98" s="191" t="s">
        <v>61</v>
      </c>
      <c r="E98" s="192">
        <v>11.5</v>
      </c>
      <c r="F98" s="198">
        <v>11.6</v>
      </c>
      <c r="G98" s="169">
        <v>11.6</v>
      </c>
    </row>
    <row r="99" spans="1:7" ht="15">
      <c r="A99" s="132"/>
      <c r="B99" s="122" t="s">
        <v>54</v>
      </c>
      <c r="C99" s="123" t="s">
        <v>68</v>
      </c>
      <c r="D99" s="124" t="s">
        <v>34</v>
      </c>
      <c r="E99" s="195">
        <v>11.2</v>
      </c>
      <c r="F99" s="196">
        <v>11.1</v>
      </c>
      <c r="G99" s="169">
        <v>11.2</v>
      </c>
    </row>
    <row r="100" spans="1:7" ht="15">
      <c r="A100" s="143"/>
      <c r="B100" s="189" t="s">
        <v>65</v>
      </c>
      <c r="C100" s="190" t="s">
        <v>66</v>
      </c>
      <c r="D100" s="191" t="s">
        <v>67</v>
      </c>
      <c r="E100" s="192">
        <v>11</v>
      </c>
      <c r="F100" s="198">
        <v>10.8</v>
      </c>
      <c r="G100" s="169">
        <v>11</v>
      </c>
    </row>
    <row r="101" spans="1:7" ht="15">
      <c r="A101" s="136"/>
      <c r="B101" s="133" t="s">
        <v>54</v>
      </c>
      <c r="C101" s="160" t="s">
        <v>73</v>
      </c>
      <c r="D101" s="166" t="s">
        <v>74</v>
      </c>
      <c r="E101" s="136">
        <v>10.8</v>
      </c>
      <c r="F101" s="137">
        <v>10.5</v>
      </c>
      <c r="G101" s="200">
        <v>10.8</v>
      </c>
    </row>
    <row r="102" spans="1:7" ht="15">
      <c r="A102" s="192"/>
      <c r="B102" s="133" t="s">
        <v>47</v>
      </c>
      <c r="C102" s="160" t="s">
        <v>69</v>
      </c>
      <c r="D102" s="166" t="s">
        <v>70</v>
      </c>
      <c r="E102" s="136">
        <v>10.7</v>
      </c>
      <c r="F102" s="137">
        <v>9.9</v>
      </c>
      <c r="G102" s="200">
        <v>10.7</v>
      </c>
    </row>
    <row r="103" spans="1:7" ht="15">
      <c r="A103" s="136"/>
      <c r="B103" s="122" t="s">
        <v>54</v>
      </c>
      <c r="C103" s="123" t="s">
        <v>71</v>
      </c>
      <c r="D103" s="124" t="s">
        <v>72</v>
      </c>
      <c r="E103" s="125">
        <v>10</v>
      </c>
      <c r="F103" s="126">
        <v>9.7</v>
      </c>
      <c r="G103" s="169">
        <v>10</v>
      </c>
    </row>
    <row r="104" spans="1:7" ht="15">
      <c r="A104" s="192"/>
      <c r="B104" s="133" t="s">
        <v>62</v>
      </c>
      <c r="C104" s="160" t="s">
        <v>63</v>
      </c>
      <c r="D104" s="135" t="s">
        <v>64</v>
      </c>
      <c r="E104" s="136">
        <v>9.2</v>
      </c>
      <c r="F104" s="137">
        <v>9</v>
      </c>
      <c r="G104" s="200">
        <v>9.2</v>
      </c>
    </row>
    <row r="105" spans="1:7" ht="56.25">
      <c r="A105" s="184" t="s">
        <v>59</v>
      </c>
      <c r="B105" s="185"/>
      <c r="C105" s="186"/>
      <c r="D105" s="186"/>
      <c r="E105" s="187"/>
      <c r="F105" s="187"/>
      <c r="G105" s="187"/>
    </row>
    <row r="106" spans="1:7" ht="15.75" thickBot="1">
      <c r="A106" s="155"/>
      <c r="B106" s="165"/>
      <c r="C106" s="157"/>
      <c r="D106" s="157"/>
      <c r="E106" s="155"/>
      <c r="F106" s="155"/>
      <c r="G106" s="155"/>
    </row>
    <row r="107" spans="1:7" ht="15">
      <c r="A107" s="106"/>
      <c r="B107" s="107"/>
      <c r="C107" s="108"/>
      <c r="D107" s="109"/>
      <c r="E107" s="432" t="s">
        <v>2</v>
      </c>
      <c r="F107" s="433"/>
      <c r="G107" s="433"/>
    </row>
    <row r="108" spans="1:7" ht="15.75" thickBot="1">
      <c r="A108" s="111" t="s">
        <v>6</v>
      </c>
      <c r="B108" s="112" t="s">
        <v>7</v>
      </c>
      <c r="C108" s="112" t="s">
        <v>8</v>
      </c>
      <c r="D108" s="113" t="s">
        <v>9</v>
      </c>
      <c r="E108" s="114" t="s">
        <v>10</v>
      </c>
      <c r="F108" s="115" t="s">
        <v>11</v>
      </c>
      <c r="G108" s="118" t="s">
        <v>12</v>
      </c>
    </row>
    <row r="109" spans="1:7" ht="15">
      <c r="A109" s="188"/>
      <c r="B109" s="189" t="s">
        <v>28</v>
      </c>
      <c r="C109" s="190" t="s">
        <v>60</v>
      </c>
      <c r="D109" s="191" t="s">
        <v>61</v>
      </c>
      <c r="E109" s="201">
        <v>11.8</v>
      </c>
      <c r="F109" s="201">
        <v>11.5</v>
      </c>
      <c r="G109" s="202">
        <v>11.65</v>
      </c>
    </row>
    <row r="110" spans="1:7" ht="15">
      <c r="A110" s="132"/>
      <c r="B110" s="189" t="s">
        <v>65</v>
      </c>
      <c r="C110" s="190" t="s">
        <v>66</v>
      </c>
      <c r="D110" s="191" t="s">
        <v>67</v>
      </c>
      <c r="E110" s="203">
        <v>11.1</v>
      </c>
      <c r="F110" s="203">
        <v>10.9</v>
      </c>
      <c r="G110" s="204">
        <v>11</v>
      </c>
    </row>
    <row r="111" spans="1:7" ht="15">
      <c r="A111" s="143"/>
      <c r="B111" s="133" t="s">
        <v>54</v>
      </c>
      <c r="C111" s="160" t="s">
        <v>73</v>
      </c>
      <c r="D111" s="166" t="s">
        <v>74</v>
      </c>
      <c r="E111" s="140">
        <v>10.5</v>
      </c>
      <c r="F111" s="140">
        <v>10.9</v>
      </c>
      <c r="G111" s="141">
        <v>10.7</v>
      </c>
    </row>
    <row r="112" spans="1:7" ht="15">
      <c r="A112" s="136"/>
      <c r="B112" s="122" t="s">
        <v>54</v>
      </c>
      <c r="C112" s="123" t="s">
        <v>71</v>
      </c>
      <c r="D112" s="124" t="s">
        <v>72</v>
      </c>
      <c r="E112" s="148">
        <v>10.8</v>
      </c>
      <c r="F112" s="148">
        <v>10.3</v>
      </c>
      <c r="G112" s="149">
        <v>10.55</v>
      </c>
    </row>
    <row r="113" spans="1:7" ht="15">
      <c r="A113" s="192"/>
      <c r="B113" s="122" t="s">
        <v>54</v>
      </c>
      <c r="C113" s="123" t="s">
        <v>68</v>
      </c>
      <c r="D113" s="124" t="s">
        <v>34</v>
      </c>
      <c r="E113" s="205">
        <v>10.5</v>
      </c>
      <c r="F113" s="205">
        <v>10.5</v>
      </c>
      <c r="G113" s="206">
        <v>10.5</v>
      </c>
    </row>
    <row r="114" spans="1:7" ht="15">
      <c r="A114" s="136"/>
      <c r="B114" s="133" t="s">
        <v>62</v>
      </c>
      <c r="C114" s="160" t="s">
        <v>63</v>
      </c>
      <c r="D114" s="135" t="s">
        <v>64</v>
      </c>
      <c r="E114" s="140">
        <v>10.2</v>
      </c>
      <c r="F114" s="140">
        <v>9.8</v>
      </c>
      <c r="G114" s="141">
        <v>10</v>
      </c>
    </row>
    <row r="115" spans="1:7" ht="15">
      <c r="A115" s="192"/>
      <c r="B115" s="133" t="s">
        <v>47</v>
      </c>
      <c r="C115" s="160" t="s">
        <v>69</v>
      </c>
      <c r="D115" s="166" t="s">
        <v>70</v>
      </c>
      <c r="E115" s="140">
        <v>0</v>
      </c>
      <c r="F115" s="140">
        <v>10.8</v>
      </c>
      <c r="G115" s="141">
        <v>5.4</v>
      </c>
    </row>
    <row r="116" spans="1:7" ht="56.25">
      <c r="A116" s="207" t="s">
        <v>75</v>
      </c>
      <c r="B116" s="208"/>
      <c r="C116" s="209"/>
      <c r="D116" s="209"/>
      <c r="E116" s="187"/>
      <c r="F116" s="187"/>
      <c r="G116" s="187"/>
    </row>
    <row r="117" spans="1:7" ht="15.75" thickBot="1">
      <c r="A117" s="174"/>
      <c r="B117" s="103"/>
      <c r="C117" s="175"/>
      <c r="D117" s="175"/>
      <c r="E117" s="174"/>
      <c r="F117" s="174"/>
      <c r="G117" s="174"/>
    </row>
    <row r="118" spans="1:7" ht="15">
      <c r="A118" s="106"/>
      <c r="B118" s="107"/>
      <c r="C118" s="108"/>
      <c r="D118" s="109"/>
      <c r="E118" s="428" t="s">
        <v>1</v>
      </c>
      <c r="F118" s="429"/>
      <c r="G118" s="430"/>
    </row>
    <row r="119" spans="1:7" ht="15.75" thickBot="1">
      <c r="A119" s="111" t="s">
        <v>6</v>
      </c>
      <c r="B119" s="112" t="s">
        <v>7</v>
      </c>
      <c r="C119" s="112" t="s">
        <v>8</v>
      </c>
      <c r="D119" s="113" t="s">
        <v>9</v>
      </c>
      <c r="E119" s="114" t="s">
        <v>10</v>
      </c>
      <c r="F119" s="115" t="s">
        <v>11</v>
      </c>
      <c r="G119" s="116" t="s">
        <v>12</v>
      </c>
    </row>
    <row r="120" spans="1:7" ht="15">
      <c r="A120" s="121">
        <v>1</v>
      </c>
      <c r="B120" s="133" t="s">
        <v>28</v>
      </c>
      <c r="C120" s="160" t="s">
        <v>76</v>
      </c>
      <c r="D120" s="166" t="s">
        <v>77</v>
      </c>
      <c r="E120" s="167">
        <v>11</v>
      </c>
      <c r="F120" s="161">
        <v>11</v>
      </c>
      <c r="G120" s="138">
        <f>(E120+F120)/2</f>
        <v>11</v>
      </c>
    </row>
    <row r="121" spans="1:7" ht="15">
      <c r="A121" s="132">
        <v>2</v>
      </c>
      <c r="B121" s="122" t="s">
        <v>23</v>
      </c>
      <c r="C121" s="123" t="s">
        <v>78</v>
      </c>
      <c r="D121" s="124" t="s">
        <v>79</v>
      </c>
      <c r="E121" s="125">
        <v>10.9</v>
      </c>
      <c r="F121" s="147">
        <v>10.9</v>
      </c>
      <c r="G121" s="127">
        <f>(E121+F121)/2</f>
        <v>10.9</v>
      </c>
    </row>
    <row r="122" spans="1:7" ht="15">
      <c r="A122" s="143">
        <v>3</v>
      </c>
      <c r="B122" s="133" t="s">
        <v>62</v>
      </c>
      <c r="C122" s="160" t="s">
        <v>80</v>
      </c>
      <c r="D122" s="135" t="s">
        <v>81</v>
      </c>
      <c r="E122" s="136">
        <v>10.8</v>
      </c>
      <c r="F122" s="137">
        <v>10.8</v>
      </c>
      <c r="G122" s="138">
        <f>(E122+F122)/2</f>
        <v>10.8</v>
      </c>
    </row>
    <row r="123" spans="1:7" ht="15">
      <c r="A123" s="136">
        <v>4</v>
      </c>
      <c r="B123" s="122" t="s">
        <v>28</v>
      </c>
      <c r="C123" s="123" t="s">
        <v>82</v>
      </c>
      <c r="D123" s="124" t="s">
        <v>83</v>
      </c>
      <c r="E123" s="125">
        <v>10.2</v>
      </c>
      <c r="F123" s="147">
        <v>10.2</v>
      </c>
      <c r="G123" s="127">
        <f>(E123+F123)/2</f>
        <v>10.2</v>
      </c>
    </row>
    <row r="124" spans="1:7" ht="56.25">
      <c r="A124" s="207" t="s">
        <v>75</v>
      </c>
      <c r="B124" s="208"/>
      <c r="C124" s="209"/>
      <c r="D124" s="209"/>
      <c r="E124" s="187"/>
      <c r="F124" s="187"/>
      <c r="G124" s="187"/>
    </row>
    <row r="125" spans="1:7" ht="15.75" thickBot="1">
      <c r="A125" s="174"/>
      <c r="B125" s="103"/>
      <c r="C125" s="175"/>
      <c r="D125" s="175"/>
      <c r="E125" s="174"/>
      <c r="F125" s="174"/>
      <c r="G125" s="174"/>
    </row>
    <row r="126" spans="1:7" ht="15">
      <c r="A126" s="106"/>
      <c r="B126" s="107"/>
      <c r="C126" s="108"/>
      <c r="D126" s="109"/>
      <c r="E126" s="428" t="s">
        <v>27</v>
      </c>
      <c r="F126" s="429"/>
      <c r="G126" s="430"/>
    </row>
    <row r="127" spans="1:7" ht="15.75" thickBot="1">
      <c r="A127" s="111" t="s">
        <v>6</v>
      </c>
      <c r="B127" s="112" t="s">
        <v>7</v>
      </c>
      <c r="C127" s="112" t="s">
        <v>8</v>
      </c>
      <c r="D127" s="113" t="s">
        <v>9</v>
      </c>
      <c r="E127" s="114" t="s">
        <v>10</v>
      </c>
      <c r="F127" s="115" t="s">
        <v>11</v>
      </c>
      <c r="G127" s="116" t="s">
        <v>12</v>
      </c>
    </row>
    <row r="128" spans="1:7" ht="15">
      <c r="A128" s="121">
        <v>1</v>
      </c>
      <c r="B128" s="122" t="s">
        <v>28</v>
      </c>
      <c r="C128" s="123" t="s">
        <v>82</v>
      </c>
      <c r="D128" s="124" t="s">
        <v>83</v>
      </c>
      <c r="E128" s="125">
        <v>11.9</v>
      </c>
      <c r="F128" s="126">
        <v>11.9</v>
      </c>
      <c r="G128" s="127">
        <v>11.9</v>
      </c>
    </row>
    <row r="129" spans="1:7" ht="15">
      <c r="A129" s="132">
        <v>2</v>
      </c>
      <c r="B129" s="122" t="s">
        <v>23</v>
      </c>
      <c r="C129" s="123" t="s">
        <v>78</v>
      </c>
      <c r="D129" s="124" t="s">
        <v>79</v>
      </c>
      <c r="E129" s="125">
        <v>11.8</v>
      </c>
      <c r="F129" s="126">
        <v>11.8</v>
      </c>
      <c r="G129" s="127">
        <v>11.8</v>
      </c>
    </row>
    <row r="130" spans="1:7" ht="15">
      <c r="A130" s="143">
        <v>3</v>
      </c>
      <c r="B130" s="133" t="s">
        <v>28</v>
      </c>
      <c r="C130" s="160" t="s">
        <v>76</v>
      </c>
      <c r="D130" s="166" t="s">
        <v>77</v>
      </c>
      <c r="E130" s="136">
        <v>11.4</v>
      </c>
      <c r="F130" s="137">
        <v>11.4</v>
      </c>
      <c r="G130" s="138">
        <v>11.4</v>
      </c>
    </row>
    <row r="131" spans="1:7" ht="15">
      <c r="A131" s="136">
        <v>4</v>
      </c>
      <c r="B131" s="133" t="s">
        <v>62</v>
      </c>
      <c r="C131" s="160" t="s">
        <v>80</v>
      </c>
      <c r="D131" s="135" t="s">
        <v>81</v>
      </c>
      <c r="E131" s="136">
        <v>10.7</v>
      </c>
      <c r="F131" s="137">
        <v>10.7</v>
      </c>
      <c r="G131" s="138">
        <v>10.7</v>
      </c>
    </row>
    <row r="132" spans="1:7" ht="56.25">
      <c r="A132" s="207" t="s">
        <v>75</v>
      </c>
      <c r="B132" s="208"/>
      <c r="C132" s="209"/>
      <c r="D132" s="209"/>
      <c r="E132" s="187"/>
      <c r="F132" s="187"/>
      <c r="G132" s="187"/>
    </row>
    <row r="133" spans="1:7" ht="15.75" thickBot="1">
      <c r="A133" s="174"/>
      <c r="B133" s="103"/>
      <c r="C133" s="175"/>
      <c r="D133" s="175"/>
      <c r="E133" s="174"/>
      <c r="F133" s="174"/>
      <c r="G133" s="178"/>
    </row>
    <row r="134" spans="1:7" ht="15">
      <c r="A134" s="106"/>
      <c r="B134" s="107"/>
      <c r="C134" s="108"/>
      <c r="D134" s="109"/>
      <c r="E134" s="428" t="s">
        <v>3</v>
      </c>
      <c r="F134" s="429"/>
      <c r="G134" s="431"/>
    </row>
    <row r="135" spans="1:7" ht="15.75" thickBot="1">
      <c r="A135" s="111" t="s">
        <v>6</v>
      </c>
      <c r="B135" s="112" t="s">
        <v>7</v>
      </c>
      <c r="C135" s="112" t="s">
        <v>8</v>
      </c>
      <c r="D135" s="113" t="s">
        <v>9</v>
      </c>
      <c r="E135" s="114" t="s">
        <v>10</v>
      </c>
      <c r="F135" s="115" t="s">
        <v>11</v>
      </c>
      <c r="G135" s="117" t="s">
        <v>41</v>
      </c>
    </row>
    <row r="136" spans="1:7" ht="15">
      <c r="A136" s="121">
        <v>1</v>
      </c>
      <c r="B136" s="133" t="s">
        <v>28</v>
      </c>
      <c r="C136" s="160" t="s">
        <v>76</v>
      </c>
      <c r="D136" s="166" t="s">
        <v>77</v>
      </c>
      <c r="E136" s="136">
        <v>10.9</v>
      </c>
      <c r="F136" s="137">
        <v>11.2</v>
      </c>
      <c r="G136" s="139">
        <v>11.2</v>
      </c>
    </row>
    <row r="137" spans="1:7" ht="15">
      <c r="A137" s="132">
        <v>2</v>
      </c>
      <c r="B137" s="122" t="s">
        <v>28</v>
      </c>
      <c r="C137" s="123" t="s">
        <v>82</v>
      </c>
      <c r="D137" s="124" t="s">
        <v>83</v>
      </c>
      <c r="E137" s="125">
        <v>11</v>
      </c>
      <c r="F137" s="126">
        <v>11</v>
      </c>
      <c r="G137" s="128">
        <v>11</v>
      </c>
    </row>
    <row r="138" spans="1:7" ht="15">
      <c r="A138" s="143">
        <v>3</v>
      </c>
      <c r="B138" s="122" t="s">
        <v>23</v>
      </c>
      <c r="C138" s="123" t="s">
        <v>78</v>
      </c>
      <c r="D138" s="124" t="s">
        <v>79</v>
      </c>
      <c r="E138" s="125">
        <v>10.9</v>
      </c>
      <c r="F138" s="126">
        <v>10.7</v>
      </c>
      <c r="G138" s="128">
        <v>10.9</v>
      </c>
    </row>
    <row r="139" spans="1:7" ht="15">
      <c r="A139" s="136">
        <v>4</v>
      </c>
      <c r="B139" s="133" t="s">
        <v>62</v>
      </c>
      <c r="C139" s="160" t="s">
        <v>80</v>
      </c>
      <c r="D139" s="135" t="s">
        <v>81</v>
      </c>
      <c r="E139" s="136">
        <v>9.9</v>
      </c>
      <c r="F139" s="137">
        <v>9.5</v>
      </c>
      <c r="G139" s="139">
        <v>9.9</v>
      </c>
    </row>
    <row r="140" spans="1:7" ht="56.25">
      <c r="A140" s="207" t="s">
        <v>75</v>
      </c>
      <c r="B140" s="208"/>
      <c r="C140" s="209"/>
      <c r="D140" s="209"/>
      <c r="E140" s="187"/>
      <c r="F140" s="187"/>
      <c r="G140" s="187"/>
    </row>
    <row r="141" spans="1:7" ht="15.75" thickBot="1">
      <c r="A141" s="174"/>
      <c r="B141" s="103"/>
      <c r="C141" s="175"/>
      <c r="D141" s="175"/>
      <c r="E141" s="174"/>
      <c r="F141" s="174"/>
      <c r="G141" s="174"/>
    </row>
    <row r="142" spans="1:7" ht="15">
      <c r="A142" s="106"/>
      <c r="B142" s="107"/>
      <c r="C142" s="108"/>
      <c r="D142" s="109"/>
      <c r="E142" s="432" t="s">
        <v>2</v>
      </c>
      <c r="F142" s="433"/>
      <c r="G142" s="433"/>
    </row>
    <row r="143" spans="1:7" ht="15.75" thickBot="1">
      <c r="A143" s="111" t="s">
        <v>6</v>
      </c>
      <c r="B143" s="112" t="s">
        <v>7</v>
      </c>
      <c r="C143" s="112" t="s">
        <v>8</v>
      </c>
      <c r="D143" s="113" t="s">
        <v>9</v>
      </c>
      <c r="E143" s="114" t="s">
        <v>10</v>
      </c>
      <c r="F143" s="115" t="s">
        <v>11</v>
      </c>
      <c r="G143" s="118" t="s">
        <v>12</v>
      </c>
    </row>
    <row r="144" spans="1:7" ht="15">
      <c r="A144" s="121">
        <v>1</v>
      </c>
      <c r="B144" s="133" t="s">
        <v>28</v>
      </c>
      <c r="C144" s="160" t="s">
        <v>76</v>
      </c>
      <c r="D144" s="166" t="s">
        <v>77</v>
      </c>
      <c r="E144" s="210">
        <v>11.3</v>
      </c>
      <c r="F144" s="210">
        <v>11.3</v>
      </c>
      <c r="G144" s="211">
        <v>11.3</v>
      </c>
    </row>
    <row r="145" spans="1:7" ht="15">
      <c r="A145" s="132">
        <v>2</v>
      </c>
      <c r="B145" s="122" t="s">
        <v>28</v>
      </c>
      <c r="C145" s="123" t="s">
        <v>82</v>
      </c>
      <c r="D145" s="124" t="s">
        <v>83</v>
      </c>
      <c r="E145" s="148">
        <v>10.9</v>
      </c>
      <c r="F145" s="148">
        <v>11.1</v>
      </c>
      <c r="G145" s="149">
        <v>11</v>
      </c>
    </row>
    <row r="146" spans="1:7" ht="15">
      <c r="A146" s="143">
        <v>3</v>
      </c>
      <c r="B146" s="122" t="s">
        <v>23</v>
      </c>
      <c r="C146" s="123" t="s">
        <v>78</v>
      </c>
      <c r="D146" s="124" t="s">
        <v>79</v>
      </c>
      <c r="E146" s="148">
        <v>9.5</v>
      </c>
      <c r="F146" s="148">
        <v>10.7</v>
      </c>
      <c r="G146" s="149">
        <v>10.1</v>
      </c>
    </row>
    <row r="147" spans="1:7" ht="15">
      <c r="A147" s="136">
        <v>4</v>
      </c>
      <c r="B147" s="133" t="s">
        <v>62</v>
      </c>
      <c r="C147" s="160" t="s">
        <v>80</v>
      </c>
      <c r="D147" s="135" t="s">
        <v>81</v>
      </c>
      <c r="E147" s="140">
        <v>10.7</v>
      </c>
      <c r="F147" s="140">
        <v>9.5</v>
      </c>
      <c r="G147" s="141">
        <v>10.1</v>
      </c>
    </row>
    <row r="148" spans="1:16" ht="50.25">
      <c r="A148" s="50" t="s">
        <v>84</v>
      </c>
      <c r="B148" s="212"/>
      <c r="C148" s="100"/>
      <c r="D148" s="100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</row>
    <row r="149" spans="1:16" ht="15.75" thickBot="1">
      <c r="A149" s="174"/>
      <c r="B149" s="103"/>
      <c r="C149" s="175"/>
      <c r="D149" s="175"/>
      <c r="E149" s="174"/>
      <c r="F149" s="174"/>
      <c r="G149" s="174"/>
      <c r="H149" s="174"/>
      <c r="I149" s="174"/>
      <c r="J149" s="174"/>
      <c r="K149" s="174"/>
      <c r="L149" s="174"/>
      <c r="M149" s="178"/>
      <c r="N149" s="174"/>
      <c r="O149" s="174"/>
      <c r="P149" s="174"/>
    </row>
    <row r="150" spans="1:16" ht="15">
      <c r="A150" s="106"/>
      <c r="B150" s="107"/>
      <c r="C150" s="108"/>
      <c r="D150" s="109"/>
      <c r="E150" s="428" t="s">
        <v>1</v>
      </c>
      <c r="F150" s="429"/>
      <c r="G150" s="430"/>
      <c r="H150" s="428" t="s">
        <v>27</v>
      </c>
      <c r="I150" s="429"/>
      <c r="J150" s="430"/>
      <c r="K150" s="428" t="s">
        <v>3</v>
      </c>
      <c r="L150" s="429"/>
      <c r="M150" s="431"/>
      <c r="N150" s="432" t="s">
        <v>2</v>
      </c>
      <c r="O150" s="433"/>
      <c r="P150" s="433"/>
    </row>
    <row r="151" spans="1:16" ht="15.75" thickBot="1">
      <c r="A151" s="111" t="s">
        <v>6</v>
      </c>
      <c r="B151" s="112" t="s">
        <v>7</v>
      </c>
      <c r="C151" s="112" t="s">
        <v>8</v>
      </c>
      <c r="D151" s="113" t="s">
        <v>9</v>
      </c>
      <c r="E151" s="114" t="s">
        <v>10</v>
      </c>
      <c r="F151" s="115" t="s">
        <v>11</v>
      </c>
      <c r="G151" s="116" t="s">
        <v>12</v>
      </c>
      <c r="H151" s="114" t="s">
        <v>10</v>
      </c>
      <c r="I151" s="115" t="s">
        <v>11</v>
      </c>
      <c r="J151" s="116" t="s">
        <v>12</v>
      </c>
      <c r="K151" s="114" t="s">
        <v>10</v>
      </c>
      <c r="L151" s="115" t="s">
        <v>11</v>
      </c>
      <c r="M151" s="117" t="s">
        <v>41</v>
      </c>
      <c r="N151" s="114" t="s">
        <v>10</v>
      </c>
      <c r="O151" s="115" t="s">
        <v>11</v>
      </c>
      <c r="P151" s="118" t="s">
        <v>12</v>
      </c>
    </row>
    <row r="152" spans="1:16" ht="15">
      <c r="A152" s="121">
        <v>1</v>
      </c>
      <c r="B152" s="176" t="s">
        <v>28</v>
      </c>
      <c r="C152" s="177" t="s">
        <v>85</v>
      </c>
      <c r="D152" s="124" t="s">
        <v>86</v>
      </c>
      <c r="E152" s="125">
        <v>6.7</v>
      </c>
      <c r="F152" s="126">
        <v>6.7</v>
      </c>
      <c r="G152" s="127">
        <f>(E152+F152)/2</f>
        <v>6.7</v>
      </c>
      <c r="H152" s="125">
        <v>9.3</v>
      </c>
      <c r="I152" s="126">
        <v>9.3</v>
      </c>
      <c r="J152" s="127">
        <f>(H152+I152)/2</f>
        <v>9.3</v>
      </c>
      <c r="K152" s="125">
        <v>0</v>
      </c>
      <c r="L152" s="126">
        <v>0</v>
      </c>
      <c r="M152" s="128">
        <f>MAX(K152:L152)</f>
        <v>0</v>
      </c>
      <c r="N152" s="129">
        <v>11.3</v>
      </c>
      <c r="O152" s="129">
        <v>11.1</v>
      </c>
      <c r="P152" s="130">
        <f>(N152+O152)/2</f>
        <v>11.2</v>
      </c>
    </row>
    <row r="153" spans="1:16" ht="15">
      <c r="A153" s="132">
        <v>2</v>
      </c>
      <c r="B153" s="133" t="s">
        <v>28</v>
      </c>
      <c r="C153" s="160" t="s">
        <v>87</v>
      </c>
      <c r="D153" s="135" t="s">
        <v>88</v>
      </c>
      <c r="E153" s="136">
        <v>8.8</v>
      </c>
      <c r="F153" s="161">
        <v>8.8</v>
      </c>
      <c r="G153" s="138">
        <f>(E153+F153)/2</f>
        <v>8.8</v>
      </c>
      <c r="H153" s="136">
        <v>9.5</v>
      </c>
      <c r="I153" s="137">
        <v>9.5</v>
      </c>
      <c r="J153" s="138">
        <f>(H153+I153)/2</f>
        <v>9.5</v>
      </c>
      <c r="K153" s="136">
        <v>8.3</v>
      </c>
      <c r="L153" s="137">
        <v>8.3</v>
      </c>
      <c r="M153" s="139">
        <f>MAX(K153:L153)</f>
        <v>8.3</v>
      </c>
      <c r="N153" s="140">
        <v>10.8</v>
      </c>
      <c r="O153" s="140">
        <v>11.1</v>
      </c>
      <c r="P153" s="141">
        <f>(N153+O153)/2</f>
        <v>10.95</v>
      </c>
    </row>
    <row r="154" spans="1:16" ht="15">
      <c r="A154" s="143">
        <v>3</v>
      </c>
      <c r="B154" s="122" t="s">
        <v>28</v>
      </c>
      <c r="C154" s="123" t="s">
        <v>89</v>
      </c>
      <c r="D154" s="145" t="s">
        <v>90</v>
      </c>
      <c r="E154" s="146">
        <v>9</v>
      </c>
      <c r="F154" s="147">
        <v>9</v>
      </c>
      <c r="G154" s="127">
        <f>(E154+F154)/2</f>
        <v>9</v>
      </c>
      <c r="H154" s="125">
        <v>8.4</v>
      </c>
      <c r="I154" s="126">
        <v>8.4</v>
      </c>
      <c r="J154" s="127">
        <f>(H154+I154)/2</f>
        <v>8.4</v>
      </c>
      <c r="K154" s="125">
        <v>9.3</v>
      </c>
      <c r="L154" s="126">
        <v>0</v>
      </c>
      <c r="M154" s="128">
        <f>MAX(K154:L154)</f>
        <v>9.3</v>
      </c>
      <c r="N154" s="148">
        <v>0</v>
      </c>
      <c r="O154" s="148">
        <v>11.7</v>
      </c>
      <c r="P154" s="149">
        <f>(N154+O154)/2</f>
        <v>5.85</v>
      </c>
    </row>
    <row r="155" spans="1:16" ht="56.25">
      <c r="A155" s="213" t="s">
        <v>91</v>
      </c>
      <c r="B155" s="213"/>
      <c r="C155" s="214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</row>
    <row r="156" spans="1:16" ht="15.75" thickBot="1">
      <c r="A156" s="174"/>
      <c r="B156" s="105"/>
      <c r="C156" s="174"/>
      <c r="D156" s="174"/>
      <c r="E156" s="174"/>
      <c r="F156" s="174"/>
      <c r="G156" s="174"/>
      <c r="H156" s="174"/>
      <c r="I156" s="174"/>
      <c r="J156" s="174"/>
      <c r="K156" s="174"/>
      <c r="L156" s="178"/>
      <c r="M156" s="174"/>
      <c r="N156" s="174"/>
      <c r="O156" s="174"/>
      <c r="P156" s="174"/>
    </row>
    <row r="157" spans="1:16" ht="15">
      <c r="A157" s="106"/>
      <c r="B157" s="215"/>
      <c r="C157" s="216"/>
      <c r="D157" s="421" t="s">
        <v>1</v>
      </c>
      <c r="E157" s="422"/>
      <c r="F157" s="423"/>
      <c r="G157" s="421" t="s">
        <v>27</v>
      </c>
      <c r="H157" s="422"/>
      <c r="I157" s="423"/>
      <c r="J157" s="421" t="s">
        <v>3</v>
      </c>
      <c r="K157" s="422"/>
      <c r="L157" s="424"/>
      <c r="M157" s="425" t="s">
        <v>2</v>
      </c>
      <c r="N157" s="426"/>
      <c r="O157" s="427"/>
      <c r="P157" s="110" t="s">
        <v>5</v>
      </c>
    </row>
    <row r="158" spans="1:16" ht="15.75" thickBot="1">
      <c r="A158" s="111" t="s">
        <v>6</v>
      </c>
      <c r="B158" s="217" t="s">
        <v>92</v>
      </c>
      <c r="C158" s="218" t="s">
        <v>93</v>
      </c>
      <c r="D158" s="114" t="s">
        <v>94</v>
      </c>
      <c r="E158" s="115" t="s">
        <v>95</v>
      </c>
      <c r="F158" s="116" t="s">
        <v>14</v>
      </c>
      <c r="G158" s="114" t="s">
        <v>94</v>
      </c>
      <c r="H158" s="115" t="s">
        <v>95</v>
      </c>
      <c r="I158" s="116" t="s">
        <v>14</v>
      </c>
      <c r="J158" s="114" t="s">
        <v>94</v>
      </c>
      <c r="K158" s="115" t="s">
        <v>95</v>
      </c>
      <c r="L158" s="117" t="s">
        <v>13</v>
      </c>
      <c r="M158" s="114" t="s">
        <v>94</v>
      </c>
      <c r="N158" s="115" t="s">
        <v>95</v>
      </c>
      <c r="O158" s="118" t="s">
        <v>14</v>
      </c>
      <c r="P158" s="120" t="s">
        <v>14</v>
      </c>
    </row>
    <row r="159" spans="1:16" ht="15">
      <c r="A159" s="121">
        <v>1</v>
      </c>
      <c r="B159" s="219" t="s">
        <v>96</v>
      </c>
      <c r="C159" s="220" t="s">
        <v>97</v>
      </c>
      <c r="D159" s="136">
        <v>10</v>
      </c>
      <c r="E159" s="161">
        <v>11.7</v>
      </c>
      <c r="F159" s="138">
        <f>(D159+E159)</f>
        <v>21.7</v>
      </c>
      <c r="G159" s="221">
        <v>11.5</v>
      </c>
      <c r="H159" s="137">
        <v>12.3</v>
      </c>
      <c r="I159" s="138">
        <f>(G159+H159)</f>
        <v>23.8</v>
      </c>
      <c r="J159" s="136">
        <v>10.7</v>
      </c>
      <c r="K159" s="137">
        <v>11.2</v>
      </c>
      <c r="L159" s="139">
        <f>MAX(J159:K159)</f>
        <v>11.2</v>
      </c>
      <c r="M159" s="210">
        <v>10.75</v>
      </c>
      <c r="N159" s="210">
        <v>10.35</v>
      </c>
      <c r="O159" s="211">
        <f>(M159+N159)</f>
        <v>21.1</v>
      </c>
      <c r="P159" s="138">
        <f>F159+I159+L159+O159</f>
        <v>77.80000000000001</v>
      </c>
    </row>
    <row r="160" spans="1:16" ht="15">
      <c r="A160" s="226">
        <v>2</v>
      </c>
      <c r="B160" s="222" t="s">
        <v>98</v>
      </c>
      <c r="C160" s="197" t="s">
        <v>99</v>
      </c>
      <c r="D160" s="125">
        <v>10.3</v>
      </c>
      <c r="E160" s="126">
        <v>10.6</v>
      </c>
      <c r="F160" s="127">
        <f>(D160+E160)</f>
        <v>20.9</v>
      </c>
      <c r="G160" s="125">
        <v>12.1</v>
      </c>
      <c r="H160" s="126">
        <v>11.6</v>
      </c>
      <c r="I160" s="127">
        <f>(G160+H160)</f>
        <v>23.7</v>
      </c>
      <c r="J160" s="125">
        <v>11.3</v>
      </c>
      <c r="K160" s="126">
        <v>10.8</v>
      </c>
      <c r="L160" s="128">
        <f>MAX(J160:K160)</f>
        <v>11.3</v>
      </c>
      <c r="M160" s="148">
        <v>10.85</v>
      </c>
      <c r="N160" s="148">
        <v>10.75</v>
      </c>
      <c r="O160" s="149">
        <f>(M160+N160)</f>
        <v>21.6</v>
      </c>
      <c r="P160" s="127">
        <f>F160+I160+L160+O160</f>
        <v>77.5</v>
      </c>
    </row>
    <row r="161" spans="1:16" ht="15">
      <c r="A161" s="227">
        <v>3</v>
      </c>
      <c r="B161" s="228"/>
      <c r="C161" s="229"/>
      <c r="D161" s="146"/>
      <c r="E161" s="147"/>
      <c r="F161" s="127">
        <f>(D161+E161)</f>
        <v>0</v>
      </c>
      <c r="G161" s="125"/>
      <c r="H161" s="126"/>
      <c r="I161" s="127">
        <f>(G161+H161)</f>
        <v>0</v>
      </c>
      <c r="J161" s="125"/>
      <c r="K161" s="126"/>
      <c r="L161" s="128">
        <f>MAX(J161:K161)</f>
        <v>0</v>
      </c>
      <c r="M161" s="148"/>
      <c r="N161" s="148"/>
      <c r="O161" s="149">
        <f>(M161+N161)</f>
        <v>0</v>
      </c>
      <c r="P161" s="127">
        <f>F161+I161+L161+O161</f>
        <v>0</v>
      </c>
    </row>
    <row r="162" spans="1:16" ht="45">
      <c r="A162" s="230" t="s">
        <v>100</v>
      </c>
      <c r="B162" s="231"/>
      <c r="C162" s="232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</row>
    <row r="163" spans="1:16" ht="15.75" thickBot="1">
      <c r="A163" s="155"/>
      <c r="B163" s="234"/>
      <c r="C163" s="155"/>
      <c r="D163" s="155"/>
      <c r="E163" s="155"/>
      <c r="F163" s="155"/>
      <c r="G163" s="155"/>
      <c r="H163" s="155"/>
      <c r="I163" s="155"/>
      <c r="J163" s="155"/>
      <c r="K163" s="155"/>
      <c r="L163" s="158"/>
      <c r="M163" s="155"/>
      <c r="N163" s="155"/>
      <c r="O163" s="155"/>
      <c r="P163" s="155"/>
    </row>
    <row r="164" spans="1:16" ht="15">
      <c r="A164" s="106"/>
      <c r="B164" s="215"/>
      <c r="C164" s="216"/>
      <c r="D164" s="421" t="s">
        <v>1</v>
      </c>
      <c r="E164" s="422"/>
      <c r="F164" s="423"/>
      <c r="G164" s="421" t="s">
        <v>27</v>
      </c>
      <c r="H164" s="422"/>
      <c r="I164" s="423"/>
      <c r="J164" s="421" t="s">
        <v>3</v>
      </c>
      <c r="K164" s="422"/>
      <c r="L164" s="424"/>
      <c r="M164" s="425" t="s">
        <v>2</v>
      </c>
      <c r="N164" s="426"/>
      <c r="O164" s="427"/>
      <c r="P164" s="110" t="s">
        <v>5</v>
      </c>
    </row>
    <row r="165" spans="1:16" ht="15.75" thickBot="1">
      <c r="A165" s="111" t="s">
        <v>6</v>
      </c>
      <c r="B165" s="217" t="s">
        <v>101</v>
      </c>
      <c r="C165" s="218" t="s">
        <v>93</v>
      </c>
      <c r="D165" s="114" t="s">
        <v>94</v>
      </c>
      <c r="E165" s="115" t="s">
        <v>95</v>
      </c>
      <c r="F165" s="116" t="s">
        <v>14</v>
      </c>
      <c r="G165" s="114" t="s">
        <v>94</v>
      </c>
      <c r="H165" s="115" t="s">
        <v>95</v>
      </c>
      <c r="I165" s="116" t="s">
        <v>14</v>
      </c>
      <c r="J165" s="114" t="s">
        <v>94</v>
      </c>
      <c r="K165" s="115" t="s">
        <v>95</v>
      </c>
      <c r="L165" s="117" t="s">
        <v>13</v>
      </c>
      <c r="M165" s="114" t="s">
        <v>94</v>
      </c>
      <c r="N165" s="115" t="s">
        <v>95</v>
      </c>
      <c r="O165" s="118" t="s">
        <v>14</v>
      </c>
      <c r="P165" s="120" t="s">
        <v>14</v>
      </c>
    </row>
    <row r="166" spans="1:16" ht="15">
      <c r="A166" s="121">
        <v>1</v>
      </c>
      <c r="B166" s="219" t="s">
        <v>102</v>
      </c>
      <c r="C166" s="220" t="s">
        <v>103</v>
      </c>
      <c r="D166" s="136">
        <v>9.9</v>
      </c>
      <c r="E166" s="137">
        <v>10</v>
      </c>
      <c r="F166" s="138">
        <f>(D166+E166)</f>
        <v>19.9</v>
      </c>
      <c r="G166" s="136">
        <v>9.9</v>
      </c>
      <c r="H166" s="137">
        <v>7.9</v>
      </c>
      <c r="I166" s="138">
        <f>(G166+H166)</f>
        <v>17.8</v>
      </c>
      <c r="J166" s="136">
        <v>10.5</v>
      </c>
      <c r="K166" s="137">
        <v>10.5</v>
      </c>
      <c r="L166" s="139">
        <f>MAX(J166:K166)</f>
        <v>10.5</v>
      </c>
      <c r="M166" s="210">
        <v>10.6</v>
      </c>
      <c r="N166" s="210">
        <v>11.1</v>
      </c>
      <c r="O166" s="211">
        <f>(M166+N166)</f>
        <v>21.7</v>
      </c>
      <c r="P166" s="138">
        <f>F166+I166+L166+O166</f>
        <v>69.9</v>
      </c>
    </row>
    <row r="167" spans="1:16" ht="15">
      <c r="A167" s="226">
        <v>2</v>
      </c>
      <c r="B167" s="222" t="s">
        <v>104</v>
      </c>
      <c r="C167" s="197" t="s">
        <v>105</v>
      </c>
      <c r="D167" s="125">
        <v>10.3</v>
      </c>
      <c r="E167" s="147">
        <v>7.6</v>
      </c>
      <c r="F167" s="127">
        <f>(D167+E167)</f>
        <v>17.9</v>
      </c>
      <c r="G167" s="125">
        <v>9.5</v>
      </c>
      <c r="H167" s="196">
        <v>7.3</v>
      </c>
      <c r="I167" s="127">
        <f>(G167+H167)</f>
        <v>16.8</v>
      </c>
      <c r="J167" s="125">
        <v>10.3</v>
      </c>
      <c r="K167" s="126">
        <v>10.2</v>
      </c>
      <c r="L167" s="128">
        <f>MAX(J167:K167)</f>
        <v>10.3</v>
      </c>
      <c r="M167" s="148">
        <v>11.15</v>
      </c>
      <c r="N167" s="148">
        <v>9.75</v>
      </c>
      <c r="O167" s="149">
        <f>(M167+N167)</f>
        <v>20.9</v>
      </c>
      <c r="P167" s="127">
        <f>F167+I167+L167+O167</f>
        <v>65.9</v>
      </c>
    </row>
    <row r="168" spans="1:16" ht="15">
      <c r="A168" s="143">
        <v>3</v>
      </c>
      <c r="B168" s="228"/>
      <c r="C168" s="229"/>
      <c r="D168" s="146"/>
      <c r="E168" s="147"/>
      <c r="F168" s="127">
        <f>(D168+E168)</f>
        <v>0</v>
      </c>
      <c r="G168" s="125"/>
      <c r="H168" s="126"/>
      <c r="I168" s="127">
        <f>(G168+H168)</f>
        <v>0</v>
      </c>
      <c r="J168" s="125"/>
      <c r="K168" s="126"/>
      <c r="L168" s="128">
        <f>MAX(J168:K168)</f>
        <v>0</v>
      </c>
      <c r="M168" s="148"/>
      <c r="N168" s="148"/>
      <c r="O168" s="149">
        <f>(M168+N168)</f>
        <v>0</v>
      </c>
      <c r="P168" s="127">
        <f>F168+I168+L168+O168</f>
        <v>0</v>
      </c>
    </row>
    <row r="169" spans="1:16" ht="56.25">
      <c r="A169" s="235" t="s">
        <v>106</v>
      </c>
      <c r="B169" s="236"/>
      <c r="C169" s="23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</row>
    <row r="170" spans="1:16" ht="15.75" thickBot="1">
      <c r="A170" s="155"/>
      <c r="B170" s="234"/>
      <c r="C170" s="155"/>
      <c r="D170" s="155"/>
      <c r="E170" s="155"/>
      <c r="F170" s="155"/>
      <c r="G170" s="155"/>
      <c r="H170" s="155"/>
      <c r="I170" s="155"/>
      <c r="J170" s="155"/>
      <c r="K170" s="155"/>
      <c r="L170" s="158"/>
      <c r="M170" s="155"/>
      <c r="N170" s="155"/>
      <c r="O170" s="155"/>
      <c r="P170" s="155"/>
    </row>
    <row r="171" spans="1:16" ht="15">
      <c r="A171" s="106"/>
      <c r="B171" s="215"/>
      <c r="C171" s="216"/>
      <c r="D171" s="421" t="s">
        <v>1</v>
      </c>
      <c r="E171" s="422"/>
      <c r="F171" s="423"/>
      <c r="G171" s="421" t="s">
        <v>27</v>
      </c>
      <c r="H171" s="422"/>
      <c r="I171" s="423"/>
      <c r="J171" s="421" t="s">
        <v>3</v>
      </c>
      <c r="K171" s="422"/>
      <c r="L171" s="424"/>
      <c r="M171" s="425" t="s">
        <v>2</v>
      </c>
      <c r="N171" s="426"/>
      <c r="O171" s="427"/>
      <c r="P171" s="110" t="s">
        <v>5</v>
      </c>
    </row>
    <row r="172" spans="1:16" ht="15.75" thickBot="1">
      <c r="A172" s="111" t="s">
        <v>6</v>
      </c>
      <c r="B172" s="217" t="s">
        <v>92</v>
      </c>
      <c r="C172" s="218" t="s">
        <v>93</v>
      </c>
      <c r="D172" s="114" t="s">
        <v>94</v>
      </c>
      <c r="E172" s="115" t="s">
        <v>95</v>
      </c>
      <c r="F172" s="116" t="s">
        <v>14</v>
      </c>
      <c r="G172" s="114" t="s">
        <v>94</v>
      </c>
      <c r="H172" s="115" t="s">
        <v>95</v>
      </c>
      <c r="I172" s="116" t="s">
        <v>14</v>
      </c>
      <c r="J172" s="114" t="s">
        <v>94</v>
      </c>
      <c r="K172" s="115" t="s">
        <v>95</v>
      </c>
      <c r="L172" s="117" t="s">
        <v>13</v>
      </c>
      <c r="M172" s="114" t="s">
        <v>94</v>
      </c>
      <c r="N172" s="115" t="s">
        <v>95</v>
      </c>
      <c r="O172" s="118" t="s">
        <v>14</v>
      </c>
      <c r="P172" s="120" t="s">
        <v>14</v>
      </c>
    </row>
    <row r="173" spans="1:16" ht="15">
      <c r="A173" s="121">
        <v>1</v>
      </c>
      <c r="B173" s="238" t="s">
        <v>107</v>
      </c>
      <c r="C173" s="197" t="s">
        <v>108</v>
      </c>
      <c r="D173" s="125">
        <v>7.4</v>
      </c>
      <c r="E173" s="147">
        <v>9</v>
      </c>
      <c r="F173" s="127">
        <f>(D173+E173)</f>
        <v>16.4</v>
      </c>
      <c r="G173" s="125">
        <v>8.2</v>
      </c>
      <c r="H173" s="126">
        <v>7.9</v>
      </c>
      <c r="I173" s="127">
        <f>(G173+H173)</f>
        <v>16.1</v>
      </c>
      <c r="J173" s="125">
        <v>8.3</v>
      </c>
      <c r="K173" s="126">
        <v>8.3</v>
      </c>
      <c r="L173" s="128">
        <f>MAX(J173:K173)</f>
        <v>8.3</v>
      </c>
      <c r="M173" s="129">
        <v>11.05</v>
      </c>
      <c r="N173" s="129">
        <v>11.2</v>
      </c>
      <c r="O173" s="130">
        <f>(M173+N173)</f>
        <v>22.25</v>
      </c>
      <c r="P173" s="127">
        <f>F173+I173+L173+O173</f>
        <v>63.05</v>
      </c>
    </row>
    <row r="174" spans="1:16" ht="15">
      <c r="A174" s="132">
        <v>2</v>
      </c>
      <c r="B174" s="239" t="s">
        <v>109</v>
      </c>
      <c r="C174" s="220" t="s">
        <v>110</v>
      </c>
      <c r="D174" s="136">
        <v>9.3</v>
      </c>
      <c r="E174" s="137">
        <v>6</v>
      </c>
      <c r="F174" s="138">
        <f>(D174+E174)</f>
        <v>15.3</v>
      </c>
      <c r="G174" s="136">
        <v>8</v>
      </c>
      <c r="H174" s="137">
        <v>6.5</v>
      </c>
      <c r="I174" s="138">
        <f>(G174+H174)</f>
        <v>14.5</v>
      </c>
      <c r="J174" s="136">
        <v>8.5</v>
      </c>
      <c r="K174" s="137">
        <v>8.3</v>
      </c>
      <c r="L174" s="139">
        <f>MAX(J174:K174)</f>
        <v>8.5</v>
      </c>
      <c r="M174" s="140">
        <v>11.4</v>
      </c>
      <c r="N174" s="140">
        <v>11.2</v>
      </c>
      <c r="O174" s="141">
        <f>(M174+N174)</f>
        <v>22.6</v>
      </c>
      <c r="P174" s="138">
        <f>F174+I174+L174+O174</f>
        <v>60.9</v>
      </c>
    </row>
    <row r="175" spans="1:16" ht="15">
      <c r="A175" s="143">
        <v>3</v>
      </c>
      <c r="B175" s="228"/>
      <c r="C175" s="229"/>
      <c r="D175" s="146"/>
      <c r="E175" s="147"/>
      <c r="F175" s="127">
        <f>(D175+E175)</f>
        <v>0</v>
      </c>
      <c r="G175" s="125"/>
      <c r="H175" s="126"/>
      <c r="I175" s="127">
        <f>(G175+H175)</f>
        <v>0</v>
      </c>
      <c r="J175" s="125"/>
      <c r="K175" s="126"/>
      <c r="L175" s="128">
        <f>MAX(J175:K175)</f>
        <v>0</v>
      </c>
      <c r="M175" s="148"/>
      <c r="N175" s="148"/>
      <c r="O175" s="149">
        <f>(M175+N175)</f>
        <v>0</v>
      </c>
      <c r="P175" s="127">
        <f>F175+I175+L175+O175</f>
        <v>0</v>
      </c>
    </row>
    <row r="176" spans="1:13" ht="56.25">
      <c r="A176" s="240" t="s">
        <v>111</v>
      </c>
      <c r="B176" s="241"/>
      <c r="C176" s="242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</row>
    <row r="177" spans="1:13" ht="15.75" thickBot="1">
      <c r="A177" s="155"/>
      <c r="B177" s="243"/>
      <c r="C177" s="157"/>
      <c r="D177" s="155"/>
      <c r="E177" s="155"/>
      <c r="F177" s="155"/>
      <c r="G177" s="155"/>
      <c r="H177" s="155"/>
      <c r="I177" s="155"/>
      <c r="J177" s="155"/>
      <c r="K177" s="155"/>
      <c r="L177" s="158"/>
      <c r="M177" s="155"/>
    </row>
    <row r="178" spans="1:13" ht="15">
      <c r="A178" s="106"/>
      <c r="B178" s="244"/>
      <c r="C178" s="109"/>
      <c r="D178" s="421" t="s">
        <v>1</v>
      </c>
      <c r="E178" s="422"/>
      <c r="F178" s="423"/>
      <c r="G178" s="421" t="s">
        <v>27</v>
      </c>
      <c r="H178" s="422"/>
      <c r="I178" s="423"/>
      <c r="J178" s="421" t="s">
        <v>3</v>
      </c>
      <c r="K178" s="422"/>
      <c r="L178" s="424"/>
      <c r="M178" s="110" t="s">
        <v>5</v>
      </c>
    </row>
    <row r="179" spans="1:13" ht="15.75" thickBot="1">
      <c r="A179" s="111" t="s">
        <v>6</v>
      </c>
      <c r="B179" s="245" t="s">
        <v>112</v>
      </c>
      <c r="C179" s="113" t="s">
        <v>93</v>
      </c>
      <c r="D179" s="246" t="s">
        <v>94</v>
      </c>
      <c r="E179" s="247" t="s">
        <v>95</v>
      </c>
      <c r="F179" s="248" t="s">
        <v>14</v>
      </c>
      <c r="G179" s="246" t="s">
        <v>94</v>
      </c>
      <c r="H179" s="247" t="s">
        <v>95</v>
      </c>
      <c r="I179" s="248" t="s">
        <v>14</v>
      </c>
      <c r="J179" s="246" t="s">
        <v>94</v>
      </c>
      <c r="K179" s="247" t="s">
        <v>95</v>
      </c>
      <c r="L179" s="199" t="s">
        <v>41</v>
      </c>
      <c r="M179" s="249" t="s">
        <v>14</v>
      </c>
    </row>
    <row r="180" spans="1:13" ht="15">
      <c r="A180" s="121">
        <v>1</v>
      </c>
      <c r="B180" s="250" t="s">
        <v>113</v>
      </c>
      <c r="C180" s="145" t="s">
        <v>114</v>
      </c>
      <c r="D180" s="146">
        <v>11.5</v>
      </c>
      <c r="E180" s="147">
        <v>11.8</v>
      </c>
      <c r="F180" s="127">
        <f>(D180+E180)</f>
        <v>23.3</v>
      </c>
      <c r="G180" s="125">
        <v>11</v>
      </c>
      <c r="H180" s="126">
        <v>10.3</v>
      </c>
      <c r="I180" s="127">
        <f>(G180+H180)</f>
        <v>21.3</v>
      </c>
      <c r="J180" s="125">
        <v>10</v>
      </c>
      <c r="K180" s="126">
        <v>11.5</v>
      </c>
      <c r="L180" s="128">
        <f>MAX(J180:K180)</f>
        <v>11.5</v>
      </c>
      <c r="M180" s="127">
        <f>F180+I180+L180</f>
        <v>56.1</v>
      </c>
    </row>
    <row r="181" spans="1:13" ht="15">
      <c r="A181" s="132">
        <v>2</v>
      </c>
      <c r="B181" s="251"/>
      <c r="C181" s="135"/>
      <c r="D181" s="136"/>
      <c r="E181" s="137"/>
      <c r="F181" s="138">
        <f>(D181+E181)</f>
        <v>0</v>
      </c>
      <c r="G181" s="136"/>
      <c r="H181" s="137"/>
      <c r="I181" s="138">
        <f>(G181+H181)</f>
        <v>0</v>
      </c>
      <c r="J181" s="136"/>
      <c r="K181" s="137"/>
      <c r="L181" s="139">
        <f>MAX(J181:K181)</f>
        <v>0</v>
      </c>
      <c r="M181" s="138">
        <f>F181+I181+L181</f>
        <v>0</v>
      </c>
    </row>
    <row r="182" spans="1:13" ht="15">
      <c r="A182" s="143">
        <v>3</v>
      </c>
      <c r="B182" s="252"/>
      <c r="C182" s="124"/>
      <c r="D182" s="125"/>
      <c r="E182" s="126"/>
      <c r="F182" s="127">
        <f>(D182+E182)</f>
        <v>0</v>
      </c>
      <c r="G182" s="125"/>
      <c r="H182" s="126"/>
      <c r="I182" s="127">
        <f>(G182+H182)</f>
        <v>0</v>
      </c>
      <c r="J182" s="125"/>
      <c r="K182" s="126"/>
      <c r="L182" s="128">
        <f>MAX(J182:K182)</f>
        <v>0</v>
      </c>
      <c r="M182" s="127">
        <f>F182+I182+L182</f>
        <v>0</v>
      </c>
    </row>
    <row r="183" spans="1:13" ht="56.25">
      <c r="A183" s="253" t="s">
        <v>115</v>
      </c>
      <c r="B183" s="254"/>
      <c r="C183" s="255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</row>
    <row r="184" spans="1:13" ht="15.75" thickBot="1">
      <c r="A184" s="102"/>
      <c r="B184" s="256"/>
      <c r="C184" s="104"/>
      <c r="D184" s="102"/>
      <c r="E184" s="102"/>
      <c r="F184" s="102"/>
      <c r="G184" s="102"/>
      <c r="H184" s="102"/>
      <c r="I184" s="102"/>
      <c r="J184" s="102"/>
      <c r="K184" s="102"/>
      <c r="L184" s="257"/>
      <c r="M184" s="102"/>
    </row>
    <row r="185" spans="1:13" ht="15">
      <c r="A185" s="106"/>
      <c r="B185" s="244"/>
      <c r="C185" s="109"/>
      <c r="D185" s="421" t="s">
        <v>1</v>
      </c>
      <c r="E185" s="422"/>
      <c r="F185" s="423"/>
      <c r="G185" s="421" t="s">
        <v>27</v>
      </c>
      <c r="H185" s="422"/>
      <c r="I185" s="423"/>
      <c r="J185" s="421" t="s">
        <v>3</v>
      </c>
      <c r="K185" s="422"/>
      <c r="L185" s="424"/>
      <c r="M185" s="110" t="s">
        <v>5</v>
      </c>
    </row>
    <row r="186" spans="1:13" ht="15.75" thickBot="1">
      <c r="A186" s="111" t="s">
        <v>6</v>
      </c>
      <c r="B186" s="245" t="s">
        <v>116</v>
      </c>
      <c r="C186" s="113" t="s">
        <v>93</v>
      </c>
      <c r="D186" s="246" t="s">
        <v>94</v>
      </c>
      <c r="E186" s="247" t="s">
        <v>95</v>
      </c>
      <c r="F186" s="248" t="s">
        <v>14</v>
      </c>
      <c r="G186" s="246" t="s">
        <v>94</v>
      </c>
      <c r="H186" s="247" t="s">
        <v>95</v>
      </c>
      <c r="I186" s="248" t="s">
        <v>14</v>
      </c>
      <c r="J186" s="246" t="s">
        <v>94</v>
      </c>
      <c r="K186" s="247" t="s">
        <v>95</v>
      </c>
      <c r="L186" s="199" t="s">
        <v>117</v>
      </c>
      <c r="M186" s="249" t="s">
        <v>14</v>
      </c>
    </row>
    <row r="187" spans="1:13" ht="15">
      <c r="A187" s="188">
        <v>1</v>
      </c>
      <c r="B187" s="250" t="s">
        <v>118</v>
      </c>
      <c r="C187" s="124" t="s">
        <v>119</v>
      </c>
      <c r="D187" s="195">
        <v>11.1</v>
      </c>
      <c r="E187" s="258">
        <v>11</v>
      </c>
      <c r="F187" s="197">
        <f>(D187+E187)</f>
        <v>22.1</v>
      </c>
      <c r="G187" s="195">
        <v>11.4</v>
      </c>
      <c r="H187" s="196">
        <v>9.7</v>
      </c>
      <c r="I187" s="197">
        <f>(G187+H187)</f>
        <v>21.1</v>
      </c>
      <c r="J187" s="195">
        <v>9.7</v>
      </c>
      <c r="K187" s="196">
        <v>10.9</v>
      </c>
      <c r="L187" s="169">
        <f>MAX(J187:K187)</f>
        <v>10.9</v>
      </c>
      <c r="M187" s="197">
        <f>F187+I187+L187</f>
        <v>54.1</v>
      </c>
    </row>
    <row r="188" spans="1:13" ht="15">
      <c r="A188" s="226">
        <v>2</v>
      </c>
      <c r="B188" s="251" t="s">
        <v>120</v>
      </c>
      <c r="C188" s="135" t="s">
        <v>121</v>
      </c>
      <c r="D188" s="136">
        <v>11.3</v>
      </c>
      <c r="E188" s="137">
        <v>11.3</v>
      </c>
      <c r="F188" s="138">
        <f>(D188+E188)</f>
        <v>22.6</v>
      </c>
      <c r="G188" s="136">
        <v>9.5</v>
      </c>
      <c r="H188" s="137">
        <v>9.6</v>
      </c>
      <c r="I188" s="138">
        <f>(G188+H188)</f>
        <v>19.1</v>
      </c>
      <c r="J188" s="136">
        <v>11.9</v>
      </c>
      <c r="K188" s="137">
        <v>11.1</v>
      </c>
      <c r="L188" s="200">
        <f>MAX(J188:K188)</f>
        <v>11.9</v>
      </c>
      <c r="M188" s="138">
        <f>F188+I188+L188</f>
        <v>53.6</v>
      </c>
    </row>
    <row r="189" spans="1:13" ht="15">
      <c r="A189" s="143">
        <v>3</v>
      </c>
      <c r="B189" s="252"/>
      <c r="C189" s="168"/>
      <c r="D189" s="125"/>
      <c r="E189" s="147"/>
      <c r="F189" s="127">
        <f>(D189+E189)</f>
        <v>0</v>
      </c>
      <c r="G189" s="125"/>
      <c r="H189" s="126"/>
      <c r="I189" s="127">
        <f>(G189+H189)</f>
        <v>0</v>
      </c>
      <c r="J189" s="125"/>
      <c r="K189" s="126"/>
      <c r="L189" s="169">
        <f>MAX(J189:K189)</f>
        <v>0</v>
      </c>
      <c r="M189" s="127">
        <f>F189+I189+L189</f>
        <v>0</v>
      </c>
    </row>
    <row r="190" spans="1:13" ht="56.25">
      <c r="A190" s="235" t="s">
        <v>122</v>
      </c>
      <c r="B190" s="259"/>
      <c r="C190" s="260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</row>
    <row r="191" spans="1:13" ht="15.75" thickBot="1">
      <c r="A191" s="155"/>
      <c r="B191" s="243"/>
      <c r="C191" s="157"/>
      <c r="D191" s="155"/>
      <c r="E191" s="155"/>
      <c r="F191" s="155"/>
      <c r="G191" s="155"/>
      <c r="H191" s="155"/>
      <c r="I191" s="155"/>
      <c r="J191" s="155"/>
      <c r="K191" s="155"/>
      <c r="L191" s="158"/>
      <c r="M191" s="155"/>
    </row>
    <row r="192" spans="1:13" ht="15">
      <c r="A192" s="106"/>
      <c r="B192" s="244"/>
      <c r="C192" s="109"/>
      <c r="D192" s="421" t="s">
        <v>1</v>
      </c>
      <c r="E192" s="422"/>
      <c r="F192" s="423"/>
      <c r="G192" s="421" t="s">
        <v>27</v>
      </c>
      <c r="H192" s="422"/>
      <c r="I192" s="423"/>
      <c r="J192" s="421" t="s">
        <v>3</v>
      </c>
      <c r="K192" s="422"/>
      <c r="L192" s="424"/>
      <c r="M192" s="110" t="s">
        <v>5</v>
      </c>
    </row>
    <row r="193" spans="1:13" ht="15.75" thickBot="1">
      <c r="A193" s="111" t="s">
        <v>6</v>
      </c>
      <c r="B193" s="245" t="s">
        <v>123</v>
      </c>
      <c r="C193" s="113" t="s">
        <v>93</v>
      </c>
      <c r="D193" s="246" t="s">
        <v>94</v>
      </c>
      <c r="E193" s="247" t="s">
        <v>95</v>
      </c>
      <c r="F193" s="248" t="s">
        <v>14</v>
      </c>
      <c r="G193" s="246" t="s">
        <v>94</v>
      </c>
      <c r="H193" s="247" t="s">
        <v>95</v>
      </c>
      <c r="I193" s="248" t="s">
        <v>14</v>
      </c>
      <c r="J193" s="246" t="s">
        <v>94</v>
      </c>
      <c r="K193" s="247" t="s">
        <v>95</v>
      </c>
      <c r="L193" s="199" t="s">
        <v>117</v>
      </c>
      <c r="M193" s="249" t="s">
        <v>14</v>
      </c>
    </row>
    <row r="194" spans="1:13" ht="15">
      <c r="A194" s="121">
        <v>1</v>
      </c>
      <c r="B194" s="261" t="s">
        <v>124</v>
      </c>
      <c r="C194" s="135" t="s">
        <v>125</v>
      </c>
      <c r="D194" s="136">
        <v>11</v>
      </c>
      <c r="E194" s="137">
        <v>11.2</v>
      </c>
      <c r="F194" s="138">
        <f aca="true" t="shared" si="1" ref="F194:F199">(D194+E194)</f>
        <v>22.2</v>
      </c>
      <c r="G194" s="136">
        <v>10.4</v>
      </c>
      <c r="H194" s="137">
        <v>11.2</v>
      </c>
      <c r="I194" s="138">
        <f aca="true" t="shared" si="2" ref="I194:I199">(G194+H194)</f>
        <v>21.6</v>
      </c>
      <c r="J194" s="136">
        <v>10</v>
      </c>
      <c r="K194" s="137">
        <v>10.6</v>
      </c>
      <c r="L194" s="139">
        <f aca="true" t="shared" si="3" ref="L194:L199">MAX(J194:K194)</f>
        <v>10.6</v>
      </c>
      <c r="M194" s="138">
        <f aca="true" t="shared" si="4" ref="M194:M199">F194+I194+L194</f>
        <v>54.4</v>
      </c>
    </row>
    <row r="195" spans="1:13" ht="15">
      <c r="A195" s="132">
        <v>2</v>
      </c>
      <c r="B195" s="262" t="s">
        <v>126</v>
      </c>
      <c r="C195" s="124" t="s">
        <v>127</v>
      </c>
      <c r="D195" s="125">
        <v>11.2</v>
      </c>
      <c r="E195" s="147">
        <v>11</v>
      </c>
      <c r="F195" s="127">
        <f t="shared" si="1"/>
        <v>22.2</v>
      </c>
      <c r="G195" s="125">
        <v>11</v>
      </c>
      <c r="H195" s="126">
        <v>10.3</v>
      </c>
      <c r="I195" s="127">
        <f t="shared" si="2"/>
        <v>21.3</v>
      </c>
      <c r="J195" s="125">
        <v>9.5</v>
      </c>
      <c r="K195" s="126">
        <v>9.2</v>
      </c>
      <c r="L195" s="128">
        <f t="shared" si="3"/>
        <v>9.5</v>
      </c>
      <c r="M195" s="127">
        <f t="shared" si="4"/>
        <v>53</v>
      </c>
    </row>
    <row r="196" spans="1:13" ht="15">
      <c r="A196" s="143">
        <v>3</v>
      </c>
      <c r="B196" s="251" t="s">
        <v>128</v>
      </c>
      <c r="C196" s="135" t="s">
        <v>129</v>
      </c>
      <c r="D196" s="136">
        <v>11.6</v>
      </c>
      <c r="E196" s="137">
        <v>10.4</v>
      </c>
      <c r="F196" s="138">
        <f t="shared" si="1"/>
        <v>22</v>
      </c>
      <c r="G196" s="136">
        <v>9.4</v>
      </c>
      <c r="H196" s="137">
        <v>10.3</v>
      </c>
      <c r="I196" s="138">
        <f t="shared" si="2"/>
        <v>19.700000000000003</v>
      </c>
      <c r="J196" s="136">
        <v>9.2</v>
      </c>
      <c r="K196" s="137">
        <v>11.2</v>
      </c>
      <c r="L196" s="139">
        <f t="shared" si="3"/>
        <v>11.2</v>
      </c>
      <c r="M196" s="138">
        <f t="shared" si="4"/>
        <v>52.900000000000006</v>
      </c>
    </row>
    <row r="197" spans="1:13" ht="15">
      <c r="A197" s="136">
        <v>4</v>
      </c>
      <c r="B197" s="252" t="s">
        <v>130</v>
      </c>
      <c r="C197" s="124" t="s">
        <v>131</v>
      </c>
      <c r="D197" s="125">
        <v>10.9</v>
      </c>
      <c r="E197" s="147">
        <v>10.6</v>
      </c>
      <c r="F197" s="127">
        <f t="shared" si="1"/>
        <v>21.5</v>
      </c>
      <c r="G197" s="125">
        <v>10.2</v>
      </c>
      <c r="H197" s="126">
        <v>10.1</v>
      </c>
      <c r="I197" s="127">
        <f t="shared" si="2"/>
        <v>20.299999999999997</v>
      </c>
      <c r="J197" s="125">
        <v>9.2</v>
      </c>
      <c r="K197" s="126">
        <v>9</v>
      </c>
      <c r="L197" s="128">
        <f t="shared" si="3"/>
        <v>9.2</v>
      </c>
      <c r="M197" s="127">
        <f t="shared" si="4"/>
        <v>51</v>
      </c>
    </row>
    <row r="198" spans="1:13" ht="15">
      <c r="A198" s="192">
        <v>5</v>
      </c>
      <c r="B198" s="263" t="s">
        <v>132</v>
      </c>
      <c r="C198" s="191" t="s">
        <v>133</v>
      </c>
      <c r="D198" s="192">
        <v>9.7</v>
      </c>
      <c r="E198" s="264">
        <v>10.2</v>
      </c>
      <c r="F198" s="193">
        <f t="shared" si="1"/>
        <v>19.9</v>
      </c>
      <c r="G198" s="192">
        <v>10.9</v>
      </c>
      <c r="H198" s="198">
        <v>9.6</v>
      </c>
      <c r="I198" s="193">
        <f t="shared" si="2"/>
        <v>20.5</v>
      </c>
      <c r="J198" s="192">
        <v>8.9</v>
      </c>
      <c r="K198" s="198">
        <v>9.5</v>
      </c>
      <c r="L198" s="128">
        <f t="shared" si="3"/>
        <v>9.5</v>
      </c>
      <c r="M198" s="193">
        <f t="shared" si="4"/>
        <v>49.9</v>
      </c>
    </row>
    <row r="199" spans="1:13" ht="15">
      <c r="A199" s="136">
        <v>6</v>
      </c>
      <c r="B199" s="265" t="s">
        <v>134</v>
      </c>
      <c r="C199" s="135" t="s">
        <v>135</v>
      </c>
      <c r="D199" s="136">
        <v>10.3</v>
      </c>
      <c r="E199" s="161">
        <v>10.4</v>
      </c>
      <c r="F199" s="138">
        <f t="shared" si="1"/>
        <v>20.700000000000003</v>
      </c>
      <c r="G199" s="136">
        <v>9.6</v>
      </c>
      <c r="H199" s="137">
        <v>10.1</v>
      </c>
      <c r="I199" s="138">
        <f t="shared" si="2"/>
        <v>19.7</v>
      </c>
      <c r="J199" s="136">
        <v>9</v>
      </c>
      <c r="K199" s="137">
        <v>8.7</v>
      </c>
      <c r="L199" s="139">
        <f t="shared" si="3"/>
        <v>9</v>
      </c>
      <c r="M199" s="138">
        <f t="shared" si="4"/>
        <v>49.400000000000006</v>
      </c>
    </row>
    <row r="200" spans="1:13" ht="45">
      <c r="A200" s="266" t="s">
        <v>136</v>
      </c>
      <c r="B200" s="267"/>
      <c r="C200" s="268"/>
      <c r="D200" s="269"/>
      <c r="E200" s="270"/>
      <c r="F200" s="270"/>
      <c r="G200" s="270"/>
      <c r="H200" s="270"/>
      <c r="I200" s="270"/>
      <c r="J200" s="270"/>
      <c r="K200" s="270"/>
      <c r="L200" s="270"/>
      <c r="M200" s="270"/>
    </row>
    <row r="201" spans="1:13" ht="15.75" thickBot="1">
      <c r="A201" s="174"/>
      <c r="B201" s="256"/>
      <c r="C201" s="175"/>
      <c r="D201" s="174"/>
      <c r="E201" s="174"/>
      <c r="F201" s="174"/>
      <c r="G201" s="174"/>
      <c r="H201" s="174"/>
      <c r="I201" s="174"/>
      <c r="J201" s="174"/>
      <c r="K201" s="174"/>
      <c r="L201" s="178"/>
      <c r="M201" s="174"/>
    </row>
    <row r="202" spans="1:13" ht="15">
      <c r="A202" s="106"/>
      <c r="B202" s="244"/>
      <c r="C202" s="109"/>
      <c r="D202" s="421" t="s">
        <v>1</v>
      </c>
      <c r="E202" s="422"/>
      <c r="F202" s="423"/>
      <c r="G202" s="421" t="s">
        <v>27</v>
      </c>
      <c r="H202" s="422"/>
      <c r="I202" s="423"/>
      <c r="J202" s="421" t="s">
        <v>3</v>
      </c>
      <c r="K202" s="422"/>
      <c r="L202" s="424"/>
      <c r="M202" s="110" t="s">
        <v>5</v>
      </c>
    </row>
    <row r="203" spans="1:13" ht="15.75" thickBot="1">
      <c r="A203" s="111" t="s">
        <v>6</v>
      </c>
      <c r="B203" s="245" t="s">
        <v>137</v>
      </c>
      <c r="C203" s="113" t="s">
        <v>93</v>
      </c>
      <c r="D203" s="246" t="s">
        <v>94</v>
      </c>
      <c r="E203" s="247" t="s">
        <v>95</v>
      </c>
      <c r="F203" s="248" t="s">
        <v>14</v>
      </c>
      <c r="G203" s="246" t="s">
        <v>94</v>
      </c>
      <c r="H203" s="247" t="s">
        <v>95</v>
      </c>
      <c r="I203" s="248" t="s">
        <v>14</v>
      </c>
      <c r="J203" s="246" t="s">
        <v>94</v>
      </c>
      <c r="K203" s="247" t="s">
        <v>95</v>
      </c>
      <c r="L203" s="117" t="s">
        <v>41</v>
      </c>
      <c r="M203" s="249" t="s">
        <v>14</v>
      </c>
    </row>
    <row r="204" spans="1:13" ht="15">
      <c r="A204" s="121">
        <v>1</v>
      </c>
      <c r="B204" s="271" t="s">
        <v>138</v>
      </c>
      <c r="C204" s="191" t="s">
        <v>139</v>
      </c>
      <c r="D204" s="192">
        <v>10.2</v>
      </c>
      <c r="E204" s="194">
        <v>10.9</v>
      </c>
      <c r="F204" s="193">
        <f aca="true" t="shared" si="5" ref="F204:F209">(D204+E204)</f>
        <v>21.1</v>
      </c>
      <c r="G204" s="192">
        <v>10.3</v>
      </c>
      <c r="H204" s="198">
        <v>10.7</v>
      </c>
      <c r="I204" s="193">
        <f aca="true" t="shared" si="6" ref="I204:I209">(G204+H204)</f>
        <v>21</v>
      </c>
      <c r="J204" s="192">
        <v>11</v>
      </c>
      <c r="K204" s="198">
        <v>10.4</v>
      </c>
      <c r="L204" s="128">
        <f aca="true" t="shared" si="7" ref="L204:L209">MAX(J204:K204)</f>
        <v>11</v>
      </c>
      <c r="M204" s="193">
        <f aca="true" t="shared" si="8" ref="M204:M209">F204+I204+L204</f>
        <v>53.1</v>
      </c>
    </row>
    <row r="205" spans="1:13" ht="15">
      <c r="A205" s="132">
        <v>2</v>
      </c>
      <c r="B205" s="251" t="s">
        <v>140</v>
      </c>
      <c r="C205" s="135" t="s">
        <v>141</v>
      </c>
      <c r="D205" s="136">
        <v>9.3</v>
      </c>
      <c r="E205" s="137">
        <v>9</v>
      </c>
      <c r="F205" s="138">
        <f t="shared" si="5"/>
        <v>18.3</v>
      </c>
      <c r="G205" s="136">
        <v>11.3</v>
      </c>
      <c r="H205" s="137">
        <v>11.6</v>
      </c>
      <c r="I205" s="138">
        <f t="shared" si="6"/>
        <v>22.9</v>
      </c>
      <c r="J205" s="136">
        <v>10</v>
      </c>
      <c r="K205" s="137">
        <v>9.8</v>
      </c>
      <c r="L205" s="139">
        <f t="shared" si="7"/>
        <v>10</v>
      </c>
      <c r="M205" s="138">
        <f t="shared" si="8"/>
        <v>51.2</v>
      </c>
    </row>
    <row r="206" spans="1:13" ht="15">
      <c r="A206" s="143">
        <v>3</v>
      </c>
      <c r="B206" s="251" t="s">
        <v>142</v>
      </c>
      <c r="C206" s="135" t="s">
        <v>143</v>
      </c>
      <c r="D206" s="136">
        <v>10.3</v>
      </c>
      <c r="E206" s="161">
        <v>9.9</v>
      </c>
      <c r="F206" s="138">
        <f t="shared" si="5"/>
        <v>20.200000000000003</v>
      </c>
      <c r="G206" s="136">
        <v>9.5</v>
      </c>
      <c r="H206" s="137">
        <v>8.6</v>
      </c>
      <c r="I206" s="138">
        <f t="shared" si="6"/>
        <v>18.1</v>
      </c>
      <c r="J206" s="136">
        <v>9.9</v>
      </c>
      <c r="K206" s="137">
        <v>10.5</v>
      </c>
      <c r="L206" s="139">
        <f t="shared" si="7"/>
        <v>10.5</v>
      </c>
      <c r="M206" s="138">
        <f t="shared" si="8"/>
        <v>48.800000000000004</v>
      </c>
    </row>
    <row r="207" spans="1:13" ht="15">
      <c r="A207" s="136">
        <v>4</v>
      </c>
      <c r="B207" s="252" t="s">
        <v>144</v>
      </c>
      <c r="C207" s="124" t="s">
        <v>145</v>
      </c>
      <c r="D207" s="125">
        <v>9</v>
      </c>
      <c r="E207" s="126">
        <v>9.4</v>
      </c>
      <c r="F207" s="127">
        <f t="shared" si="5"/>
        <v>18.4</v>
      </c>
      <c r="G207" s="125">
        <v>9.1</v>
      </c>
      <c r="H207" s="126">
        <v>10.6</v>
      </c>
      <c r="I207" s="127">
        <f t="shared" si="6"/>
        <v>19.7</v>
      </c>
      <c r="J207" s="125">
        <v>10</v>
      </c>
      <c r="K207" s="126">
        <v>10.2</v>
      </c>
      <c r="L207" s="128">
        <f t="shared" si="7"/>
        <v>10.2</v>
      </c>
      <c r="M207" s="127">
        <f t="shared" si="8"/>
        <v>48.3</v>
      </c>
    </row>
    <row r="208" spans="1:13" ht="15">
      <c r="A208" s="192">
        <v>5</v>
      </c>
      <c r="B208" s="251" t="s">
        <v>146</v>
      </c>
      <c r="C208" s="166" t="s">
        <v>147</v>
      </c>
      <c r="D208" s="167">
        <v>8.5</v>
      </c>
      <c r="E208" s="161">
        <v>9.1</v>
      </c>
      <c r="F208" s="138">
        <f t="shared" si="5"/>
        <v>17.6</v>
      </c>
      <c r="G208" s="136">
        <v>10.6</v>
      </c>
      <c r="H208" s="137">
        <v>9.8</v>
      </c>
      <c r="I208" s="138">
        <f t="shared" si="6"/>
        <v>20.4</v>
      </c>
      <c r="J208" s="136">
        <v>9.8</v>
      </c>
      <c r="K208" s="137">
        <v>0</v>
      </c>
      <c r="L208" s="139">
        <f t="shared" si="7"/>
        <v>9.8</v>
      </c>
      <c r="M208" s="138">
        <f t="shared" si="8"/>
        <v>47.8</v>
      </c>
    </row>
    <row r="209" spans="1:13" ht="15">
      <c r="A209" s="136">
        <v>6</v>
      </c>
      <c r="B209" s="252" t="s">
        <v>148</v>
      </c>
      <c r="C209" s="124" t="s">
        <v>149</v>
      </c>
      <c r="D209" s="125">
        <v>9.1</v>
      </c>
      <c r="E209" s="147">
        <v>9.9</v>
      </c>
      <c r="F209" s="127">
        <f t="shared" si="5"/>
        <v>19</v>
      </c>
      <c r="G209" s="125">
        <v>9.4</v>
      </c>
      <c r="H209" s="126">
        <v>8.8</v>
      </c>
      <c r="I209" s="127">
        <f t="shared" si="6"/>
        <v>18.200000000000003</v>
      </c>
      <c r="J209" s="125">
        <v>10.4</v>
      </c>
      <c r="K209" s="126">
        <v>10.2</v>
      </c>
      <c r="L209" s="128">
        <f t="shared" si="7"/>
        <v>10.4</v>
      </c>
      <c r="M209" s="127">
        <f t="shared" si="8"/>
        <v>47.6</v>
      </c>
    </row>
    <row r="210" spans="1:13" ht="45">
      <c r="A210" s="272" t="s">
        <v>150</v>
      </c>
      <c r="B210" s="273"/>
      <c r="C210" s="274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</row>
    <row r="211" spans="1:13" ht="15.75" thickBot="1">
      <c r="A211" s="155"/>
      <c r="B211" s="165"/>
      <c r="C211" s="157"/>
      <c r="D211" s="155"/>
      <c r="E211" s="155"/>
      <c r="F211" s="155"/>
      <c r="G211" s="155"/>
      <c r="H211" s="155"/>
      <c r="I211" s="155"/>
      <c r="J211" s="155"/>
      <c r="K211" s="155"/>
      <c r="L211" s="158"/>
      <c r="M211" s="155"/>
    </row>
    <row r="212" spans="1:13" ht="15">
      <c r="A212" s="106"/>
      <c r="B212" s="107"/>
      <c r="C212" s="109"/>
      <c r="D212" s="421" t="s">
        <v>1</v>
      </c>
      <c r="E212" s="422"/>
      <c r="F212" s="423"/>
      <c r="G212" s="421" t="s">
        <v>27</v>
      </c>
      <c r="H212" s="422"/>
      <c r="I212" s="423"/>
      <c r="J212" s="421" t="s">
        <v>3</v>
      </c>
      <c r="K212" s="422"/>
      <c r="L212" s="424"/>
      <c r="M212" s="110" t="s">
        <v>5</v>
      </c>
    </row>
    <row r="213" spans="1:13" ht="15.75" thickBot="1">
      <c r="A213" s="111" t="s">
        <v>6</v>
      </c>
      <c r="B213" s="276" t="s">
        <v>151</v>
      </c>
      <c r="C213" s="113" t="s">
        <v>152</v>
      </c>
      <c r="D213" s="246" t="s">
        <v>94</v>
      </c>
      <c r="E213" s="247" t="s">
        <v>95</v>
      </c>
      <c r="F213" s="248" t="s">
        <v>14</v>
      </c>
      <c r="G213" s="246" t="s">
        <v>94</v>
      </c>
      <c r="H213" s="247" t="s">
        <v>95</v>
      </c>
      <c r="I213" s="248" t="s">
        <v>14</v>
      </c>
      <c r="J213" s="246" t="s">
        <v>94</v>
      </c>
      <c r="K213" s="247" t="s">
        <v>95</v>
      </c>
      <c r="L213" s="199" t="s">
        <v>41</v>
      </c>
      <c r="M213" s="249" t="s">
        <v>14</v>
      </c>
    </row>
    <row r="214" spans="1:13" ht="15">
      <c r="A214" s="121">
        <v>1</v>
      </c>
      <c r="B214" s="277" t="s">
        <v>153</v>
      </c>
      <c r="C214" s="135" t="s">
        <v>154</v>
      </c>
      <c r="D214" s="136">
        <v>9</v>
      </c>
      <c r="E214" s="161">
        <v>9.1</v>
      </c>
      <c r="F214" s="138">
        <f>(D214+E214)</f>
        <v>18.1</v>
      </c>
      <c r="G214" s="136">
        <v>9.9</v>
      </c>
      <c r="H214" s="137">
        <v>9.7</v>
      </c>
      <c r="I214" s="138">
        <f>(G214+H214)</f>
        <v>19.6</v>
      </c>
      <c r="J214" s="136">
        <v>10.4</v>
      </c>
      <c r="K214" s="137">
        <v>10.4</v>
      </c>
      <c r="L214" s="139">
        <f>MAX(J214:K214)</f>
        <v>10.4</v>
      </c>
      <c r="M214" s="138">
        <f>F214+I214+L214</f>
        <v>48.1</v>
      </c>
    </row>
    <row r="215" spans="1:13" ht="15">
      <c r="A215" s="132">
        <v>2</v>
      </c>
      <c r="B215" s="122" t="s">
        <v>155</v>
      </c>
      <c r="C215" s="124" t="s">
        <v>156</v>
      </c>
      <c r="D215" s="125">
        <v>8.3</v>
      </c>
      <c r="E215" s="147">
        <v>8.1</v>
      </c>
      <c r="F215" s="127">
        <f>(D215+E215)</f>
        <v>16.4</v>
      </c>
      <c r="G215" s="125">
        <v>10.2</v>
      </c>
      <c r="H215" s="126">
        <v>10.2</v>
      </c>
      <c r="I215" s="127">
        <f>(G215+H215)</f>
        <v>20.4</v>
      </c>
      <c r="J215" s="125">
        <v>0</v>
      </c>
      <c r="K215" s="126">
        <v>0</v>
      </c>
      <c r="L215" s="128">
        <f>MAX(J215:K215)</f>
        <v>0</v>
      </c>
      <c r="M215" s="127">
        <f>F215+I215+L215</f>
        <v>36.8</v>
      </c>
    </row>
    <row r="216" spans="1:13" ht="15">
      <c r="A216" s="143">
        <v>3</v>
      </c>
      <c r="B216" s="278" t="s">
        <v>157</v>
      </c>
      <c r="C216" s="124" t="s">
        <v>158</v>
      </c>
      <c r="D216" s="125">
        <v>6.6</v>
      </c>
      <c r="E216" s="147">
        <v>8.6</v>
      </c>
      <c r="F216" s="127">
        <f>(D216+E216)</f>
        <v>15.2</v>
      </c>
      <c r="G216" s="125">
        <v>8.3</v>
      </c>
      <c r="H216" s="126">
        <v>8.2</v>
      </c>
      <c r="I216" s="127">
        <f>(G216+H216)</f>
        <v>16.5</v>
      </c>
      <c r="J216" s="125">
        <v>0</v>
      </c>
      <c r="K216" s="126">
        <v>0</v>
      </c>
      <c r="L216" s="128">
        <f>MAX(J216:K216)</f>
        <v>0</v>
      </c>
      <c r="M216" s="127">
        <f>F216+I216+L216</f>
        <v>31.7</v>
      </c>
    </row>
    <row r="217" spans="1:20" ht="45">
      <c r="A217" s="279" t="s">
        <v>159</v>
      </c>
      <c r="B217" s="280"/>
      <c r="C217" s="281"/>
      <c r="D217" s="282"/>
      <c r="E217" s="283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4"/>
      <c r="R217" s="283"/>
      <c r="S217" s="283"/>
      <c r="T217" s="283"/>
    </row>
    <row r="218" spans="1:20" ht="15.75" thickBot="1">
      <c r="A218" s="155"/>
      <c r="B218" s="285"/>
      <c r="C218" s="286"/>
      <c r="D218" s="287"/>
      <c r="E218" s="288"/>
      <c r="F218" s="288"/>
      <c r="G218" s="288"/>
      <c r="H218" s="288"/>
      <c r="I218" s="288"/>
      <c r="J218" s="155"/>
      <c r="K218" s="155"/>
      <c r="L218" s="155"/>
      <c r="M218" s="155"/>
      <c r="N218" s="288"/>
      <c r="O218" s="288"/>
      <c r="P218" s="288"/>
      <c r="Q218" s="288"/>
      <c r="R218" s="289"/>
      <c r="S218" s="289"/>
      <c r="T218" s="155"/>
    </row>
    <row r="219" spans="1:20" ht="15">
      <c r="A219" s="106"/>
      <c r="B219" s="290"/>
      <c r="C219" s="291"/>
      <c r="D219" s="292"/>
      <c r="E219" s="293"/>
      <c r="F219" s="294" t="s">
        <v>160</v>
      </c>
      <c r="G219" s="295"/>
      <c r="H219" s="296" t="s">
        <v>161</v>
      </c>
      <c r="I219" s="297"/>
      <c r="J219" s="225"/>
      <c r="K219" s="224"/>
      <c r="L219" s="298" t="s">
        <v>2</v>
      </c>
      <c r="M219" s="224"/>
      <c r="N219" s="223" t="s">
        <v>162</v>
      </c>
      <c r="O219" s="224"/>
      <c r="P219" s="223"/>
      <c r="Q219" s="225"/>
      <c r="R219" s="224"/>
      <c r="S219" s="225"/>
      <c r="T219" s="225" t="s">
        <v>5</v>
      </c>
    </row>
    <row r="220" spans="1:20" ht="15.75" thickBot="1">
      <c r="A220" s="111" t="s">
        <v>6</v>
      </c>
      <c r="B220" s="112" t="s">
        <v>163</v>
      </c>
      <c r="C220" s="299" t="s">
        <v>93</v>
      </c>
      <c r="D220" s="300" t="s">
        <v>7</v>
      </c>
      <c r="E220" s="301" t="s">
        <v>164</v>
      </c>
      <c r="F220" s="302" t="s">
        <v>165</v>
      </c>
      <c r="G220" s="303" t="s">
        <v>166</v>
      </c>
      <c r="H220" s="302" t="s">
        <v>164</v>
      </c>
      <c r="I220" s="302" t="s">
        <v>165</v>
      </c>
      <c r="J220" s="303" t="s">
        <v>166</v>
      </c>
      <c r="K220" s="302" t="s">
        <v>164</v>
      </c>
      <c r="L220" s="302" t="s">
        <v>165</v>
      </c>
      <c r="M220" s="303" t="s">
        <v>166</v>
      </c>
      <c r="N220" s="304" t="s">
        <v>167</v>
      </c>
      <c r="O220" s="305" t="s">
        <v>168</v>
      </c>
      <c r="P220" s="306" t="s">
        <v>169</v>
      </c>
      <c r="Q220" s="307" t="s">
        <v>170</v>
      </c>
      <c r="R220" s="308" t="s">
        <v>171</v>
      </c>
      <c r="S220" s="309" t="s">
        <v>172</v>
      </c>
      <c r="T220" s="303" t="s">
        <v>14</v>
      </c>
    </row>
    <row r="221" spans="1:20" ht="15">
      <c r="A221" s="121">
        <v>1</v>
      </c>
      <c r="B221" s="310" t="s">
        <v>62</v>
      </c>
      <c r="C221" s="311" t="s">
        <v>173</v>
      </c>
      <c r="D221" s="312" t="s">
        <v>62</v>
      </c>
      <c r="E221" s="194">
        <v>10.7</v>
      </c>
      <c r="F221" s="194">
        <v>10.2</v>
      </c>
      <c r="G221" s="313"/>
      <c r="H221" s="194">
        <v>11.2</v>
      </c>
      <c r="I221" s="194">
        <v>11</v>
      </c>
      <c r="J221" s="313"/>
      <c r="K221" s="194">
        <v>10.8</v>
      </c>
      <c r="L221" s="194">
        <v>5.45</v>
      </c>
      <c r="M221" s="313"/>
      <c r="N221" s="194">
        <f>MAX(E221,F221,G221)</f>
        <v>10.7</v>
      </c>
      <c r="O221" s="314">
        <f>AVERAGE(LARGE(E221:G221,{1.23}))</f>
        <v>10.2</v>
      </c>
      <c r="P221" s="194">
        <f>MAX(H221:J221)</f>
        <v>11.2</v>
      </c>
      <c r="Q221" s="314">
        <f>AVERAGE(LARGE(H221:J221,{1.23}))</f>
        <v>11</v>
      </c>
      <c r="R221" s="194">
        <f>MAX(K221:M221)</f>
        <v>10.8</v>
      </c>
      <c r="S221" s="315">
        <f>AVERAGE(LARGE(K221:M221,{1.23}))</f>
        <v>5.45</v>
      </c>
      <c r="T221" s="316">
        <f>N221+O221+P221+Q221+R221+S221</f>
        <v>59.349999999999994</v>
      </c>
    </row>
    <row r="222" spans="1:20" ht="15">
      <c r="A222" s="226">
        <v>2</v>
      </c>
      <c r="B222" s="317" t="s">
        <v>174</v>
      </c>
      <c r="C222" s="318" t="s">
        <v>175</v>
      </c>
      <c r="D222" s="319" t="s">
        <v>176</v>
      </c>
      <c r="E222" s="198">
        <v>10.4</v>
      </c>
      <c r="F222" s="198">
        <v>10.3</v>
      </c>
      <c r="G222" s="320"/>
      <c r="H222" s="198">
        <v>9.5</v>
      </c>
      <c r="I222" s="198">
        <v>10.9</v>
      </c>
      <c r="J222" s="320"/>
      <c r="K222" s="198">
        <v>10.1</v>
      </c>
      <c r="L222" s="198">
        <v>4.7</v>
      </c>
      <c r="M222" s="320"/>
      <c r="N222" s="194">
        <f>MAX(E222,F222,G222,)</f>
        <v>10.4</v>
      </c>
      <c r="O222" s="314">
        <f>AVERAGE(LARGE(E222:G222,{1.23}))</f>
        <v>10.3</v>
      </c>
      <c r="P222" s="194">
        <f>MAX(H222:J222)</f>
        <v>10.9</v>
      </c>
      <c r="Q222" s="314">
        <f>AVERAGE(LARGE(H222:J222,{1.23}))</f>
        <v>9.5</v>
      </c>
      <c r="R222" s="194">
        <f>MAX(K222:M222)</f>
        <v>10.1</v>
      </c>
      <c r="S222" s="315">
        <f>AVERAGE(LARGE(K222:M222,{1.23}))</f>
        <v>4.7</v>
      </c>
      <c r="T222" s="316">
        <f>N222+O222+P222+Q222+R222+S222</f>
        <v>55.900000000000006</v>
      </c>
    </row>
    <row r="223" spans="1:20" ht="15.75" thickBot="1">
      <c r="A223" s="321">
        <v>3</v>
      </c>
      <c r="B223" s="322" t="s">
        <v>177</v>
      </c>
      <c r="C223" s="323" t="s">
        <v>178</v>
      </c>
      <c r="D223" s="324" t="s">
        <v>176</v>
      </c>
      <c r="E223" s="325">
        <v>10.7</v>
      </c>
      <c r="F223" s="326">
        <v>10.5</v>
      </c>
      <c r="G223" s="327"/>
      <c r="H223" s="326">
        <v>10.8</v>
      </c>
      <c r="I223" s="326">
        <v>10.8</v>
      </c>
      <c r="J223" s="328"/>
      <c r="K223" s="329">
        <v>5.3</v>
      </c>
      <c r="L223" s="329">
        <v>5.05</v>
      </c>
      <c r="M223" s="328"/>
      <c r="N223" s="329">
        <f>MAX(E223,F223,G223)</f>
        <v>10.7</v>
      </c>
      <c r="O223" s="328">
        <f>AVERAGE(LARGE(E223:G223,{1.23}))</f>
        <v>10.5</v>
      </c>
      <c r="P223" s="329">
        <f>MAX(H223:J223)</f>
        <v>10.8</v>
      </c>
      <c r="Q223" s="328">
        <f>AVERAGE(LARGE(H223:J223,{1.23}))</f>
        <v>10.8</v>
      </c>
      <c r="R223" s="329">
        <f>MAX(K223:M223)</f>
        <v>5.3</v>
      </c>
      <c r="S223" s="328">
        <f>AVERAGE(LARGE(K223:M223,{1.23}))</f>
        <v>5.05</v>
      </c>
      <c r="T223" s="330">
        <f>N223+O223+P223+Q223+R223+S223</f>
        <v>53.14999999999999</v>
      </c>
    </row>
    <row r="224" spans="1:20" ht="45">
      <c r="A224" s="331" t="s">
        <v>179</v>
      </c>
      <c r="B224" s="280"/>
      <c r="C224" s="281"/>
      <c r="D224" s="282"/>
      <c r="E224" s="283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4"/>
      <c r="R224" s="283"/>
      <c r="S224" s="283"/>
      <c r="T224" s="283"/>
    </row>
    <row r="225" spans="1:20" ht="15.75" thickBot="1">
      <c r="A225" s="332"/>
      <c r="B225" s="333"/>
      <c r="C225" s="334"/>
      <c r="D225" s="335"/>
      <c r="E225" s="336"/>
      <c r="F225" s="336"/>
      <c r="G225" s="336"/>
      <c r="H225" s="336"/>
      <c r="I225" s="336"/>
      <c r="J225" s="332"/>
      <c r="K225" s="332"/>
      <c r="L225" s="332"/>
      <c r="M225" s="332"/>
      <c r="N225" s="336"/>
      <c r="O225" s="336"/>
      <c r="P225" s="336"/>
      <c r="Q225" s="336"/>
      <c r="R225" s="337"/>
      <c r="S225" s="337"/>
      <c r="T225" s="332"/>
    </row>
    <row r="226" spans="1:20" ht="15">
      <c r="A226" s="106"/>
      <c r="B226" s="290"/>
      <c r="C226" s="291"/>
      <c r="D226" s="292"/>
      <c r="E226" s="293"/>
      <c r="F226" s="294" t="s">
        <v>160</v>
      </c>
      <c r="G226" s="295"/>
      <c r="H226" s="296" t="s">
        <v>161</v>
      </c>
      <c r="I226" s="297"/>
      <c r="J226" s="225"/>
      <c r="K226" s="224"/>
      <c r="L226" s="298" t="s">
        <v>2</v>
      </c>
      <c r="M226" s="224"/>
      <c r="N226" s="223" t="s">
        <v>180</v>
      </c>
      <c r="O226" s="224"/>
      <c r="P226" s="224"/>
      <c r="Q226" s="225"/>
      <c r="R226" s="224"/>
      <c r="S226" s="225"/>
      <c r="T226" s="225" t="s">
        <v>5</v>
      </c>
    </row>
    <row r="227" spans="1:20" ht="15.75" thickBot="1">
      <c r="A227" s="111" t="s">
        <v>6</v>
      </c>
      <c r="B227" s="112" t="s">
        <v>163</v>
      </c>
      <c r="C227" s="299" t="s">
        <v>93</v>
      </c>
      <c r="D227" s="300" t="s">
        <v>7</v>
      </c>
      <c r="E227" s="301" t="s">
        <v>164</v>
      </c>
      <c r="F227" s="302" t="s">
        <v>165</v>
      </c>
      <c r="G227" s="303" t="s">
        <v>166</v>
      </c>
      <c r="H227" s="302" t="s">
        <v>164</v>
      </c>
      <c r="I227" s="302" t="s">
        <v>165</v>
      </c>
      <c r="J227" s="303" t="s">
        <v>166</v>
      </c>
      <c r="K227" s="302" t="s">
        <v>164</v>
      </c>
      <c r="L227" s="302" t="s">
        <v>165</v>
      </c>
      <c r="M227" s="303" t="s">
        <v>166</v>
      </c>
      <c r="N227" s="304" t="s">
        <v>167</v>
      </c>
      <c r="O227" s="305" t="s">
        <v>168</v>
      </c>
      <c r="P227" s="306" t="s">
        <v>169</v>
      </c>
      <c r="Q227" s="307" t="s">
        <v>170</v>
      </c>
      <c r="R227" s="308" t="s">
        <v>171</v>
      </c>
      <c r="S227" s="309" t="s">
        <v>172</v>
      </c>
      <c r="T227" s="303" t="s">
        <v>14</v>
      </c>
    </row>
    <row r="228" spans="1:20" ht="15">
      <c r="A228" s="121">
        <v>1</v>
      </c>
      <c r="B228" s="310" t="s">
        <v>181</v>
      </c>
      <c r="C228" s="311" t="s">
        <v>182</v>
      </c>
      <c r="D228" s="338" t="s">
        <v>176</v>
      </c>
      <c r="E228" s="339">
        <v>11.6</v>
      </c>
      <c r="F228" s="339">
        <v>11.4</v>
      </c>
      <c r="G228" s="340">
        <v>11.4</v>
      </c>
      <c r="H228" s="194">
        <v>10.9</v>
      </c>
      <c r="I228" s="194">
        <v>10.2</v>
      </c>
      <c r="J228" s="340">
        <v>11.2</v>
      </c>
      <c r="K228" s="194">
        <v>10.95</v>
      </c>
      <c r="L228" s="194">
        <v>11.4</v>
      </c>
      <c r="M228" s="340">
        <v>11.3</v>
      </c>
      <c r="N228" s="194">
        <f aca="true" t="shared" si="9" ref="N228:N234">MAX(E228,F228,G228)</f>
        <v>11.6</v>
      </c>
      <c r="O228" s="314">
        <f>AVERAGE(LARGE(E228:G228,{1.23}))</f>
        <v>11.4</v>
      </c>
      <c r="P228" s="194">
        <f aca="true" t="shared" si="10" ref="P228:P237">MAX(H228:J228)</f>
        <v>11.2</v>
      </c>
      <c r="Q228" s="314">
        <f>AVERAGE(LARGE(H228:J228,{1.23}))</f>
        <v>10.9</v>
      </c>
      <c r="R228" s="194">
        <f aca="true" t="shared" si="11" ref="R228:R237">MAX(K228:M228)</f>
        <v>11.4</v>
      </c>
      <c r="S228" s="315">
        <f>AVERAGE(LARGE(K228:M228,{1.23}))</f>
        <v>11.3</v>
      </c>
      <c r="T228" s="316">
        <f aca="true" t="shared" si="12" ref="T228:T237">N228+O228+P228+Q228+R228+S228</f>
        <v>67.8</v>
      </c>
    </row>
    <row r="229" spans="1:20" ht="15">
      <c r="A229" s="226">
        <v>2</v>
      </c>
      <c r="B229" s="310" t="s">
        <v>183</v>
      </c>
      <c r="C229" s="311" t="s">
        <v>184</v>
      </c>
      <c r="D229" s="341" t="s">
        <v>176</v>
      </c>
      <c r="E229" s="194">
        <v>11.1</v>
      </c>
      <c r="F229" s="194">
        <v>11.2</v>
      </c>
      <c r="G229" s="313">
        <v>11</v>
      </c>
      <c r="H229" s="194">
        <v>11.4</v>
      </c>
      <c r="I229" s="194">
        <v>10.7</v>
      </c>
      <c r="J229" s="313">
        <v>11</v>
      </c>
      <c r="K229" s="194">
        <v>11.05</v>
      </c>
      <c r="L229" s="194">
        <v>11.55</v>
      </c>
      <c r="M229" s="313">
        <v>5.65</v>
      </c>
      <c r="N229" s="194">
        <f t="shared" si="9"/>
        <v>11.2</v>
      </c>
      <c r="O229" s="314">
        <f>AVERAGE(LARGE(E229:G229,{1.23}))</f>
        <v>11.1</v>
      </c>
      <c r="P229" s="194">
        <f t="shared" si="10"/>
        <v>11.4</v>
      </c>
      <c r="Q229" s="314">
        <f>AVERAGE(LARGE(H229:J229,{1.23}))</f>
        <v>11</v>
      </c>
      <c r="R229" s="194">
        <f t="shared" si="11"/>
        <v>11.55</v>
      </c>
      <c r="S229" s="315">
        <f>AVERAGE(LARGE(K229:M229,{1.23}))</f>
        <v>11.05</v>
      </c>
      <c r="T229" s="316">
        <f t="shared" si="12"/>
        <v>67.3</v>
      </c>
    </row>
    <row r="230" spans="1:20" ht="15">
      <c r="A230" s="143">
        <v>3</v>
      </c>
      <c r="B230" s="342" t="s">
        <v>185</v>
      </c>
      <c r="C230" s="343" t="s">
        <v>186</v>
      </c>
      <c r="D230" s="344" t="s">
        <v>176</v>
      </c>
      <c r="E230" s="345">
        <v>11.1</v>
      </c>
      <c r="F230" s="345">
        <v>11.2</v>
      </c>
      <c r="G230" s="346">
        <v>11.5</v>
      </c>
      <c r="H230" s="345">
        <v>11.1</v>
      </c>
      <c r="I230" s="345">
        <v>11.1</v>
      </c>
      <c r="J230" s="346">
        <v>10.8</v>
      </c>
      <c r="K230" s="345">
        <v>10.85</v>
      </c>
      <c r="L230" s="345">
        <v>11.3</v>
      </c>
      <c r="M230" s="346">
        <v>11</v>
      </c>
      <c r="N230" s="161">
        <f t="shared" si="9"/>
        <v>11.5</v>
      </c>
      <c r="O230" s="347">
        <f>AVERAGE(LARGE(E230:G230,{1.23}))</f>
        <v>11.2</v>
      </c>
      <c r="P230" s="345">
        <f t="shared" si="10"/>
        <v>11.1</v>
      </c>
      <c r="Q230" s="347">
        <f>AVERAGE(LARGE(H230:J230,{1.23}))</f>
        <v>11.1</v>
      </c>
      <c r="R230" s="161">
        <f t="shared" si="11"/>
        <v>11.3</v>
      </c>
      <c r="S230" s="161">
        <f>AVERAGE(LARGE(K230:M230,{1.23}))</f>
        <v>11</v>
      </c>
      <c r="T230" s="348">
        <f t="shared" si="12"/>
        <v>67.2</v>
      </c>
    </row>
    <row r="231" spans="1:20" ht="15">
      <c r="A231" s="192">
        <v>4</v>
      </c>
      <c r="B231" s="317" t="s">
        <v>62</v>
      </c>
      <c r="C231" s="349" t="s">
        <v>187</v>
      </c>
      <c r="D231" s="350" t="s">
        <v>62</v>
      </c>
      <c r="E231" s="194">
        <v>11.1</v>
      </c>
      <c r="F231" s="194">
        <v>11.1</v>
      </c>
      <c r="G231" s="193"/>
      <c r="H231" s="198">
        <v>11.4</v>
      </c>
      <c r="I231" s="198">
        <v>11.4</v>
      </c>
      <c r="J231" s="193"/>
      <c r="K231" s="194">
        <v>9.95</v>
      </c>
      <c r="L231" s="194">
        <v>10.85</v>
      </c>
      <c r="M231" s="193"/>
      <c r="N231" s="194">
        <f t="shared" si="9"/>
        <v>11.1</v>
      </c>
      <c r="O231" s="314">
        <f>AVERAGE(LARGE(E231:G231,{1.23}))</f>
        <v>11.1</v>
      </c>
      <c r="P231" s="194">
        <f t="shared" si="10"/>
        <v>11.4</v>
      </c>
      <c r="Q231" s="314">
        <f>AVERAGE(LARGE(H231:J231,{1.23}))</f>
        <v>11.4</v>
      </c>
      <c r="R231" s="194">
        <f t="shared" si="11"/>
        <v>10.85</v>
      </c>
      <c r="S231" s="315">
        <f>AVERAGE(LARGE(K231:M231,{1.23}))</f>
        <v>9.95</v>
      </c>
      <c r="T231" s="316">
        <f t="shared" si="12"/>
        <v>65.8</v>
      </c>
    </row>
    <row r="232" spans="1:20" ht="15">
      <c r="A232" s="192">
        <v>5</v>
      </c>
      <c r="B232" s="351" t="s">
        <v>188</v>
      </c>
      <c r="C232" s="352" t="s">
        <v>189</v>
      </c>
      <c r="D232" s="353" t="s">
        <v>47</v>
      </c>
      <c r="E232" s="137">
        <v>10.4</v>
      </c>
      <c r="F232" s="137">
        <v>10.6</v>
      </c>
      <c r="G232" s="138">
        <v>11.4</v>
      </c>
      <c r="H232" s="137">
        <v>11</v>
      </c>
      <c r="I232" s="137">
        <v>10.5</v>
      </c>
      <c r="J232" s="138">
        <v>10.7</v>
      </c>
      <c r="K232" s="137">
        <v>9.8</v>
      </c>
      <c r="L232" s="137">
        <v>11</v>
      </c>
      <c r="M232" s="138">
        <v>10.8</v>
      </c>
      <c r="N232" s="161">
        <f t="shared" si="9"/>
        <v>11.4</v>
      </c>
      <c r="O232" s="347">
        <f>AVERAGE(LARGE(E232:G232,{1.23}))</f>
        <v>10.6</v>
      </c>
      <c r="P232" s="161">
        <f t="shared" si="10"/>
        <v>11</v>
      </c>
      <c r="Q232" s="347">
        <f>AVERAGE(LARGE(H232:J232,{1.23}))</f>
        <v>10.7</v>
      </c>
      <c r="R232" s="161">
        <f t="shared" si="11"/>
        <v>11</v>
      </c>
      <c r="S232" s="161">
        <f>AVERAGE(LARGE(K232:M232,{1.23}))</f>
        <v>10.8</v>
      </c>
      <c r="T232" s="348">
        <f t="shared" si="12"/>
        <v>65.5</v>
      </c>
    </row>
    <row r="233" spans="1:20" ht="15">
      <c r="A233" s="192">
        <v>6</v>
      </c>
      <c r="B233" s="351" t="s">
        <v>190</v>
      </c>
      <c r="C233" s="352" t="s">
        <v>191</v>
      </c>
      <c r="D233" s="353" t="s">
        <v>47</v>
      </c>
      <c r="E233" s="137">
        <v>11.2</v>
      </c>
      <c r="F233" s="137">
        <v>10.9</v>
      </c>
      <c r="G233" s="138">
        <v>10.6</v>
      </c>
      <c r="H233" s="137">
        <v>10.6</v>
      </c>
      <c r="I233" s="137">
        <v>10.8</v>
      </c>
      <c r="J233" s="138">
        <v>10.3</v>
      </c>
      <c r="K233" s="137">
        <v>10.55</v>
      </c>
      <c r="L233" s="137">
        <v>10.4</v>
      </c>
      <c r="M233" s="138">
        <v>9.6</v>
      </c>
      <c r="N233" s="161">
        <f t="shared" si="9"/>
        <v>11.2</v>
      </c>
      <c r="O233" s="347">
        <f>AVERAGE(LARGE(E233:G233,{1.23}))</f>
        <v>10.9</v>
      </c>
      <c r="P233" s="161">
        <f t="shared" si="10"/>
        <v>10.8</v>
      </c>
      <c r="Q233" s="347">
        <f>AVERAGE(LARGE(H233:J233,{1.23}))</f>
        <v>10.6</v>
      </c>
      <c r="R233" s="161">
        <f t="shared" si="11"/>
        <v>10.55</v>
      </c>
      <c r="S233" s="161">
        <f>AVERAGE(LARGE(K233:M233,{1.23}))</f>
        <v>10.4</v>
      </c>
      <c r="T233" s="348">
        <f t="shared" si="12"/>
        <v>64.45000000000002</v>
      </c>
    </row>
    <row r="234" spans="1:20" ht="15">
      <c r="A234" s="192">
        <v>7</v>
      </c>
      <c r="B234" s="354" t="s">
        <v>192</v>
      </c>
      <c r="C234" s="349" t="s">
        <v>193</v>
      </c>
      <c r="D234" s="350" t="s">
        <v>47</v>
      </c>
      <c r="E234" s="194">
        <v>11.1</v>
      </c>
      <c r="F234" s="194">
        <v>10.7</v>
      </c>
      <c r="G234" s="193"/>
      <c r="H234" s="264">
        <v>9.9</v>
      </c>
      <c r="I234" s="264">
        <v>10.5</v>
      </c>
      <c r="J234" s="193"/>
      <c r="K234" s="194">
        <v>11.5</v>
      </c>
      <c r="L234" s="194">
        <v>10.4</v>
      </c>
      <c r="M234" s="193"/>
      <c r="N234" s="194">
        <f t="shared" si="9"/>
        <v>11.1</v>
      </c>
      <c r="O234" s="314">
        <f>AVERAGE(LARGE(E234:G234,{1.23}))</f>
        <v>10.7</v>
      </c>
      <c r="P234" s="194">
        <f t="shared" si="10"/>
        <v>10.5</v>
      </c>
      <c r="Q234" s="314">
        <f>AVERAGE(LARGE(H234:J234,{1.23}))</f>
        <v>9.9</v>
      </c>
      <c r="R234" s="194">
        <f t="shared" si="11"/>
        <v>11.5</v>
      </c>
      <c r="S234" s="315">
        <f>AVERAGE(LARGE(K234:M234,{1.23}))</f>
        <v>10.4</v>
      </c>
      <c r="T234" s="316">
        <f t="shared" si="12"/>
        <v>64.1</v>
      </c>
    </row>
    <row r="235" spans="1:20" ht="15">
      <c r="A235" s="192">
        <v>8</v>
      </c>
      <c r="B235" s="317" t="s">
        <v>194</v>
      </c>
      <c r="C235" s="318" t="s">
        <v>195</v>
      </c>
      <c r="D235" s="319" t="s">
        <v>176</v>
      </c>
      <c r="E235" s="198">
        <v>10.3</v>
      </c>
      <c r="F235" s="198">
        <v>11</v>
      </c>
      <c r="G235" s="320">
        <v>10.7</v>
      </c>
      <c r="H235" s="198">
        <v>11</v>
      </c>
      <c r="I235" s="198">
        <v>11</v>
      </c>
      <c r="J235" s="320">
        <v>11</v>
      </c>
      <c r="K235" s="198">
        <v>9.25</v>
      </c>
      <c r="L235" s="198">
        <v>9.65</v>
      </c>
      <c r="M235" s="320">
        <v>9.9</v>
      </c>
      <c r="N235" s="194">
        <f>MAX(E235,F235,G235,)</f>
        <v>11</v>
      </c>
      <c r="O235" s="314">
        <f>AVERAGE(LARGE(E235:G235,{1.23}))</f>
        <v>10.7</v>
      </c>
      <c r="P235" s="194">
        <f t="shared" si="10"/>
        <v>11</v>
      </c>
      <c r="Q235" s="314">
        <f>AVERAGE(LARGE(H235:J235,{1.23}))</f>
        <v>11</v>
      </c>
      <c r="R235" s="194">
        <f t="shared" si="11"/>
        <v>9.9</v>
      </c>
      <c r="S235" s="315">
        <f>AVERAGE(LARGE(K235:M235,{1.23}))</f>
        <v>9.65</v>
      </c>
      <c r="T235" s="316">
        <f t="shared" si="12"/>
        <v>63.25</v>
      </c>
    </row>
    <row r="236" spans="1:20" ht="15">
      <c r="A236" s="192">
        <v>9</v>
      </c>
      <c r="B236" s="351" t="s">
        <v>177</v>
      </c>
      <c r="C236" s="352" t="s">
        <v>196</v>
      </c>
      <c r="D236" s="355" t="s">
        <v>176</v>
      </c>
      <c r="E236" s="137">
        <v>10.9</v>
      </c>
      <c r="F236" s="137">
        <v>10.7</v>
      </c>
      <c r="G236" s="138"/>
      <c r="H236" s="137">
        <v>10.8</v>
      </c>
      <c r="I236" s="137">
        <v>11.5</v>
      </c>
      <c r="J236" s="138"/>
      <c r="K236" s="137">
        <v>9.15</v>
      </c>
      <c r="L236" s="137">
        <v>9.25</v>
      </c>
      <c r="M236" s="138"/>
      <c r="N236" s="161">
        <f>MAX(E236,F236,G236)</f>
        <v>10.9</v>
      </c>
      <c r="O236" s="347">
        <f>AVERAGE(LARGE(E236:G236,{1.23}))</f>
        <v>10.7</v>
      </c>
      <c r="P236" s="161">
        <f t="shared" si="10"/>
        <v>11.5</v>
      </c>
      <c r="Q236" s="347">
        <f>AVERAGE(LARGE(H236:J236,{1.23}))</f>
        <v>10.8</v>
      </c>
      <c r="R236" s="161">
        <f t="shared" si="11"/>
        <v>9.25</v>
      </c>
      <c r="S236" s="161">
        <f>AVERAGE(LARGE(K236:M236,{1.23}))</f>
        <v>9.15</v>
      </c>
      <c r="T236" s="348">
        <f t="shared" si="12"/>
        <v>62.300000000000004</v>
      </c>
    </row>
    <row r="237" spans="1:20" ht="15.75" thickBot="1">
      <c r="A237" s="246">
        <v>10</v>
      </c>
      <c r="B237" s="322" t="s">
        <v>174</v>
      </c>
      <c r="C237" s="323" t="s">
        <v>197</v>
      </c>
      <c r="D237" s="324" t="s">
        <v>176</v>
      </c>
      <c r="E237" s="325">
        <v>11</v>
      </c>
      <c r="F237" s="326">
        <v>11.3</v>
      </c>
      <c r="G237" s="327">
        <v>11.1</v>
      </c>
      <c r="H237" s="326">
        <v>11.2</v>
      </c>
      <c r="I237" s="326">
        <v>10.5</v>
      </c>
      <c r="J237" s="328">
        <v>10.9</v>
      </c>
      <c r="K237" s="329">
        <v>0</v>
      </c>
      <c r="L237" s="329">
        <v>5.15</v>
      </c>
      <c r="M237" s="328">
        <v>8.3</v>
      </c>
      <c r="N237" s="329">
        <f>MAX(E237,F237,G237)</f>
        <v>11.3</v>
      </c>
      <c r="O237" s="328">
        <f>AVERAGE(LARGE(E237:G237,{1.23}))</f>
        <v>11.1</v>
      </c>
      <c r="P237" s="329">
        <f t="shared" si="10"/>
        <v>11.2</v>
      </c>
      <c r="Q237" s="328">
        <f>AVERAGE(LARGE(H237:J237,{1.23}))</f>
        <v>10.9</v>
      </c>
      <c r="R237" s="356">
        <f t="shared" si="11"/>
        <v>8.3</v>
      </c>
      <c r="S237" s="329">
        <f>AVERAGE(LARGE(K237:M237,{1.23}))</f>
        <v>5.15</v>
      </c>
      <c r="T237" s="330">
        <f t="shared" si="12"/>
        <v>57.949999999999996</v>
      </c>
    </row>
    <row r="238" spans="1:20" ht="45">
      <c r="A238" s="357" t="s">
        <v>198</v>
      </c>
      <c r="B238" s="358"/>
      <c r="C238" s="359"/>
      <c r="D238" s="360"/>
      <c r="E238" s="361"/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2"/>
      <c r="R238" s="361"/>
      <c r="S238" s="361"/>
      <c r="T238" s="361"/>
    </row>
    <row r="239" spans="1:20" ht="15.75" thickBot="1">
      <c r="A239" s="363"/>
      <c r="B239" s="364"/>
      <c r="C239" s="365"/>
      <c r="D239" s="366"/>
      <c r="E239" s="367"/>
      <c r="F239" s="367"/>
      <c r="G239" s="367"/>
      <c r="H239" s="367"/>
      <c r="I239" s="367"/>
      <c r="J239" s="363"/>
      <c r="K239" s="363"/>
      <c r="L239" s="363"/>
      <c r="M239" s="363"/>
      <c r="N239" s="367"/>
      <c r="O239" s="367"/>
      <c r="P239" s="367"/>
      <c r="Q239" s="367"/>
      <c r="R239" s="368"/>
      <c r="S239" s="368"/>
      <c r="T239" s="363"/>
    </row>
    <row r="240" spans="1:20" ht="15">
      <c r="A240" s="106"/>
      <c r="B240" s="290"/>
      <c r="C240" s="291"/>
      <c r="D240" s="292"/>
      <c r="E240" s="293"/>
      <c r="F240" s="294" t="s">
        <v>160</v>
      </c>
      <c r="G240" s="295"/>
      <c r="H240" s="296" t="s">
        <v>161</v>
      </c>
      <c r="I240" s="297"/>
      <c r="J240" s="225"/>
      <c r="K240" s="224"/>
      <c r="L240" s="298" t="s">
        <v>2</v>
      </c>
      <c r="M240" s="224"/>
      <c r="N240" s="223" t="s">
        <v>180</v>
      </c>
      <c r="O240" s="225"/>
      <c r="P240" s="224"/>
      <c r="Q240" s="225"/>
      <c r="R240" s="224"/>
      <c r="S240" s="225"/>
      <c r="T240" s="225" t="s">
        <v>5</v>
      </c>
    </row>
    <row r="241" spans="1:20" ht="15.75" thickBot="1">
      <c r="A241" s="111" t="s">
        <v>6</v>
      </c>
      <c r="B241" s="112" t="s">
        <v>163</v>
      </c>
      <c r="C241" s="299" t="s">
        <v>93</v>
      </c>
      <c r="D241" s="300" t="s">
        <v>7</v>
      </c>
      <c r="E241" s="301" t="s">
        <v>164</v>
      </c>
      <c r="F241" s="302" t="s">
        <v>165</v>
      </c>
      <c r="G241" s="303" t="s">
        <v>166</v>
      </c>
      <c r="H241" s="302" t="s">
        <v>164</v>
      </c>
      <c r="I241" s="302" t="s">
        <v>165</v>
      </c>
      <c r="J241" s="303" t="s">
        <v>166</v>
      </c>
      <c r="K241" s="302" t="s">
        <v>164</v>
      </c>
      <c r="L241" s="302" t="s">
        <v>165</v>
      </c>
      <c r="M241" s="303" t="s">
        <v>166</v>
      </c>
      <c r="N241" s="304" t="s">
        <v>167</v>
      </c>
      <c r="O241" s="305" t="s">
        <v>168</v>
      </c>
      <c r="P241" s="306" t="s">
        <v>169</v>
      </c>
      <c r="Q241" s="307" t="s">
        <v>170</v>
      </c>
      <c r="R241" s="308" t="s">
        <v>171</v>
      </c>
      <c r="S241" s="309" t="s">
        <v>172</v>
      </c>
      <c r="T241" s="303" t="s">
        <v>14</v>
      </c>
    </row>
    <row r="242" spans="1:20" ht="15">
      <c r="A242" s="121">
        <v>1</v>
      </c>
      <c r="B242" s="342" t="s">
        <v>177</v>
      </c>
      <c r="C242" s="352" t="s">
        <v>199</v>
      </c>
      <c r="D242" s="355" t="s">
        <v>176</v>
      </c>
      <c r="E242" s="137">
        <v>11.7</v>
      </c>
      <c r="F242" s="137">
        <v>11.3</v>
      </c>
      <c r="G242" s="138"/>
      <c r="H242" s="137">
        <v>11.4</v>
      </c>
      <c r="I242" s="137">
        <v>10.6</v>
      </c>
      <c r="J242" s="347"/>
      <c r="K242" s="161">
        <v>10.95</v>
      </c>
      <c r="L242" s="161">
        <v>10.6</v>
      </c>
      <c r="M242" s="347"/>
      <c r="N242" s="161">
        <f>MAX(E242,F242,G242)</f>
        <v>11.7</v>
      </c>
      <c r="O242" s="347">
        <f>AVERAGE(LARGE(E242:G242,{1.23}))</f>
        <v>11.3</v>
      </c>
      <c r="P242" s="161">
        <f>MAX(H242:J242)</f>
        <v>11.4</v>
      </c>
      <c r="Q242" s="347">
        <f>AVERAGE(LARGE(H242:J242,{1.23}))</f>
        <v>10.6</v>
      </c>
      <c r="R242" s="161">
        <f>MAX(K242:M242)</f>
        <v>10.95</v>
      </c>
      <c r="S242" s="161">
        <f>AVERAGE(LARGE(K242:M242,{1.23}))</f>
        <v>10.6</v>
      </c>
      <c r="T242" s="348">
        <f>N242+O242+P242+Q242+R242+S242</f>
        <v>66.55</v>
      </c>
    </row>
    <row r="243" spans="1:20" ht="15">
      <c r="A243" s="226">
        <v>2</v>
      </c>
      <c r="B243" s="351" t="s">
        <v>200</v>
      </c>
      <c r="C243" s="352" t="s">
        <v>201</v>
      </c>
      <c r="D243" s="355" t="s">
        <v>47</v>
      </c>
      <c r="E243" s="137">
        <v>11.3</v>
      </c>
      <c r="F243" s="137">
        <v>11.4</v>
      </c>
      <c r="G243" s="138"/>
      <c r="H243" s="137">
        <v>10</v>
      </c>
      <c r="I243" s="137">
        <v>11.3</v>
      </c>
      <c r="J243" s="138"/>
      <c r="K243" s="137">
        <v>11.1</v>
      </c>
      <c r="L243" s="137">
        <v>10.25</v>
      </c>
      <c r="M243" s="138"/>
      <c r="N243" s="161">
        <f>MAX(E243,F243,G243)</f>
        <v>11.4</v>
      </c>
      <c r="O243" s="347">
        <f>AVERAGE(LARGE(E243:G243,{1.23}))</f>
        <v>11.3</v>
      </c>
      <c r="P243" s="161">
        <f>MAX(H243:J243)</f>
        <v>11.3</v>
      </c>
      <c r="Q243" s="347">
        <f>AVERAGE(LARGE(H243:J243,{1.23}))</f>
        <v>10</v>
      </c>
      <c r="R243" s="161">
        <f>MAX(K243:M243)</f>
        <v>11.1</v>
      </c>
      <c r="S243" s="161">
        <f>AVERAGE(LARGE(K243:M243,{1.23}))</f>
        <v>10.25</v>
      </c>
      <c r="T243" s="348">
        <f>N243+O243+P243+Q243+R243+S243</f>
        <v>65.35</v>
      </c>
    </row>
    <row r="244" spans="1:20" ht="15">
      <c r="A244" s="143">
        <v>3</v>
      </c>
      <c r="B244" s="317">
        <v>1</v>
      </c>
      <c r="C244" s="318" t="s">
        <v>202</v>
      </c>
      <c r="D244" s="369" t="s">
        <v>23</v>
      </c>
      <c r="E244" s="198">
        <v>10.5</v>
      </c>
      <c r="F244" s="198">
        <v>11.1</v>
      </c>
      <c r="G244" s="320">
        <v>10.9</v>
      </c>
      <c r="H244" s="198">
        <v>10.7</v>
      </c>
      <c r="I244" s="198">
        <v>10.9</v>
      </c>
      <c r="J244" s="320">
        <v>11</v>
      </c>
      <c r="K244" s="198">
        <v>9.3</v>
      </c>
      <c r="L244" s="198">
        <v>11.05</v>
      </c>
      <c r="M244" s="320">
        <v>9.7</v>
      </c>
      <c r="N244" s="194">
        <f>MAX(E244,F244,G244,)</f>
        <v>11.1</v>
      </c>
      <c r="O244" s="314">
        <f>AVERAGE(LARGE(E244:G244,{1.23}))</f>
        <v>10.9</v>
      </c>
      <c r="P244" s="194">
        <f>MAX(H244:J244)</f>
        <v>11</v>
      </c>
      <c r="Q244" s="314">
        <f>AVERAGE(LARGE(H244:J244,{1.23}))</f>
        <v>10.9</v>
      </c>
      <c r="R244" s="194">
        <f>MAX(K244:M244)</f>
        <v>11.05</v>
      </c>
      <c r="S244" s="315">
        <f>AVERAGE(LARGE(K244:M244,{1.23}))</f>
        <v>9.7</v>
      </c>
      <c r="T244" s="316">
        <f>N244+O244+P244+Q244+R244+S244</f>
        <v>64.65</v>
      </c>
    </row>
    <row r="245" spans="1:20" ht="15.75" thickBot="1">
      <c r="A245" s="246">
        <v>4</v>
      </c>
      <c r="B245" s="370" t="s">
        <v>174</v>
      </c>
      <c r="C245" s="371" t="s">
        <v>203</v>
      </c>
      <c r="D245" s="372" t="s">
        <v>176</v>
      </c>
      <c r="E245" s="373">
        <v>10.1</v>
      </c>
      <c r="F245" s="374">
        <v>11.2</v>
      </c>
      <c r="G245" s="375"/>
      <c r="H245" s="374">
        <v>10.5</v>
      </c>
      <c r="I245" s="374">
        <v>11.2</v>
      </c>
      <c r="J245" s="375"/>
      <c r="K245" s="374">
        <v>10.75</v>
      </c>
      <c r="L245" s="374">
        <v>5.15</v>
      </c>
      <c r="M245" s="375"/>
      <c r="N245" s="374">
        <f>MAX(E245,F245,G245)</f>
        <v>11.2</v>
      </c>
      <c r="O245" s="376">
        <f>AVERAGE(LARGE(E245:G245,{1.23}))</f>
        <v>10.1</v>
      </c>
      <c r="P245" s="374">
        <f>MAX(H245:J245)</f>
        <v>11.2</v>
      </c>
      <c r="Q245" s="376">
        <f>AVERAGE(LARGE(H245:J245,{1.23}))</f>
        <v>10.5</v>
      </c>
      <c r="R245" s="374">
        <f>MAX(K245:M245)</f>
        <v>10.75</v>
      </c>
      <c r="S245" s="377">
        <f>AVERAGE(LARGE(K245:M245,{1.23}))</f>
        <v>5.15</v>
      </c>
      <c r="T245" s="378">
        <f>N245+O245+P245+Q245+R245+S245</f>
        <v>58.9</v>
      </c>
    </row>
    <row r="246" spans="1:20" ht="50.25">
      <c r="A246" s="379" t="s">
        <v>204</v>
      </c>
      <c r="B246" s="380"/>
      <c r="C246" s="381"/>
      <c r="D246" s="382"/>
      <c r="E246" s="383"/>
      <c r="F246" s="383"/>
      <c r="G246" s="383"/>
      <c r="H246" s="383"/>
      <c r="I246" s="383"/>
      <c r="J246" s="383"/>
      <c r="K246" s="383"/>
      <c r="L246" s="383"/>
      <c r="M246" s="383"/>
      <c r="N246" s="383"/>
      <c r="O246" s="383"/>
      <c r="P246" s="383"/>
      <c r="Q246" s="384"/>
      <c r="R246" s="383"/>
      <c r="S246" s="383"/>
      <c r="T246" s="383"/>
    </row>
    <row r="247" spans="1:20" ht="15.75" thickBot="1">
      <c r="A247" s="155"/>
      <c r="B247" s="285"/>
      <c r="C247" s="385"/>
      <c r="D247" s="287"/>
      <c r="E247" s="288"/>
      <c r="F247" s="288"/>
      <c r="G247" s="288"/>
      <c r="H247" s="288"/>
      <c r="I247" s="288"/>
      <c r="J247" s="155"/>
      <c r="K247" s="155"/>
      <c r="L247" s="155"/>
      <c r="M247" s="155"/>
      <c r="N247" s="288"/>
      <c r="O247" s="288"/>
      <c r="P247" s="288"/>
      <c r="Q247" s="288"/>
      <c r="R247" s="288"/>
      <c r="S247" s="289"/>
      <c r="T247" s="155"/>
    </row>
    <row r="248" spans="1:20" ht="15">
      <c r="A248" s="106"/>
      <c r="B248" s="290"/>
      <c r="C248" s="386"/>
      <c r="D248" s="292"/>
      <c r="E248" s="293"/>
      <c r="F248" s="294" t="s">
        <v>160</v>
      </c>
      <c r="G248" s="295"/>
      <c r="H248" s="296" t="s">
        <v>161</v>
      </c>
      <c r="I248" s="297"/>
      <c r="J248" s="225"/>
      <c r="K248" s="224"/>
      <c r="L248" s="298" t="s">
        <v>2</v>
      </c>
      <c r="M248" s="224"/>
      <c r="N248" s="223" t="s">
        <v>205</v>
      </c>
      <c r="O248" s="224"/>
      <c r="P248" s="223"/>
      <c r="Q248" s="387"/>
      <c r="R248" s="297"/>
      <c r="S248" s="225"/>
      <c r="T248" s="225" t="s">
        <v>5</v>
      </c>
    </row>
    <row r="249" spans="1:20" ht="15.75" thickBot="1">
      <c r="A249" s="111" t="s">
        <v>6</v>
      </c>
      <c r="B249" s="112" t="s">
        <v>163</v>
      </c>
      <c r="C249" s="388" t="s">
        <v>93</v>
      </c>
      <c r="D249" s="300" t="s">
        <v>7</v>
      </c>
      <c r="E249" s="301" t="s">
        <v>164</v>
      </c>
      <c r="F249" s="302" t="s">
        <v>165</v>
      </c>
      <c r="G249" s="303" t="s">
        <v>166</v>
      </c>
      <c r="H249" s="302" t="s">
        <v>164</v>
      </c>
      <c r="I249" s="302" t="s">
        <v>165</v>
      </c>
      <c r="J249" s="303" t="s">
        <v>166</v>
      </c>
      <c r="K249" s="302" t="s">
        <v>164</v>
      </c>
      <c r="L249" s="302" t="s">
        <v>165</v>
      </c>
      <c r="M249" s="303" t="s">
        <v>166</v>
      </c>
      <c r="N249" s="304" t="s">
        <v>167</v>
      </c>
      <c r="O249" s="305" t="s">
        <v>168</v>
      </c>
      <c r="P249" s="306" t="s">
        <v>169</v>
      </c>
      <c r="Q249" s="307" t="s">
        <v>170</v>
      </c>
      <c r="R249" s="308" t="s">
        <v>171</v>
      </c>
      <c r="S249" s="309" t="s">
        <v>172</v>
      </c>
      <c r="T249" s="303" t="s">
        <v>14</v>
      </c>
    </row>
    <row r="250" spans="1:20" ht="15">
      <c r="A250" s="121">
        <v>1</v>
      </c>
      <c r="B250" s="354" t="s">
        <v>206</v>
      </c>
      <c r="C250" s="349" t="s">
        <v>207</v>
      </c>
      <c r="D250" s="389" t="s">
        <v>176</v>
      </c>
      <c r="E250" s="198">
        <v>9.5</v>
      </c>
      <c r="F250" s="198">
        <v>9.4</v>
      </c>
      <c r="G250" s="193">
        <v>9.1</v>
      </c>
      <c r="H250" s="198">
        <v>9.7</v>
      </c>
      <c r="I250" s="198">
        <v>9.6</v>
      </c>
      <c r="J250" s="193">
        <v>9.6</v>
      </c>
      <c r="K250" s="264">
        <v>9.05</v>
      </c>
      <c r="L250" s="264">
        <v>9.25</v>
      </c>
      <c r="M250" s="193">
        <v>9.25</v>
      </c>
      <c r="N250" s="194">
        <f>MAX(E250,F250,G250)</f>
        <v>9.5</v>
      </c>
      <c r="O250" s="314">
        <f>AVERAGE(LARGE(E250:G250,{1.23}))</f>
        <v>9.4</v>
      </c>
      <c r="P250" s="194">
        <f aca="true" t="shared" si="13" ref="P250:P280">MAX(H250:J250)</f>
        <v>9.7</v>
      </c>
      <c r="Q250" s="314">
        <f>AVERAGE(LARGE(H250:J250,{1.23}))</f>
        <v>9.6</v>
      </c>
      <c r="R250" s="194">
        <f aca="true" t="shared" si="14" ref="R250:R280">MAX(K250:M250)</f>
        <v>9.25</v>
      </c>
      <c r="S250" s="315">
        <f>AVERAGE(LARGE(K250:M250,{1.23}))</f>
        <v>9.25</v>
      </c>
      <c r="T250" s="316">
        <f aca="true" t="shared" si="15" ref="T250:T280">N250+O250+P250+Q250+R250+S250</f>
        <v>56.699999999999996</v>
      </c>
    </row>
    <row r="251" spans="1:20" ht="15">
      <c r="A251" s="226">
        <v>2</v>
      </c>
      <c r="B251" s="351" t="s">
        <v>208</v>
      </c>
      <c r="C251" s="352" t="s">
        <v>209</v>
      </c>
      <c r="D251" s="355" t="s">
        <v>176</v>
      </c>
      <c r="E251" s="137">
        <v>9</v>
      </c>
      <c r="F251" s="137">
        <v>9.2</v>
      </c>
      <c r="G251" s="138">
        <v>9.3</v>
      </c>
      <c r="H251" s="137">
        <v>9.6</v>
      </c>
      <c r="I251" s="137">
        <v>9.8</v>
      </c>
      <c r="J251" s="138">
        <v>9.5</v>
      </c>
      <c r="K251" s="137">
        <v>8.95</v>
      </c>
      <c r="L251" s="137">
        <v>9.3</v>
      </c>
      <c r="M251" s="138">
        <v>9.15</v>
      </c>
      <c r="N251" s="161">
        <f>MAX(E251,F251,G251)</f>
        <v>9.3</v>
      </c>
      <c r="O251" s="347">
        <f>AVERAGE(LARGE(E251:G251,{1.23}))</f>
        <v>9.2</v>
      </c>
      <c r="P251" s="161">
        <f t="shared" si="13"/>
        <v>9.8</v>
      </c>
      <c r="Q251" s="347">
        <f>AVERAGE(LARGE(H251:J251,{1.23}))</f>
        <v>9.6</v>
      </c>
      <c r="R251" s="161">
        <f t="shared" si="14"/>
        <v>9.3</v>
      </c>
      <c r="S251" s="161">
        <f>AVERAGE(LARGE(K251:M251,{1.23}))</f>
        <v>9.15</v>
      </c>
      <c r="T251" s="348">
        <f t="shared" si="15"/>
        <v>56.35</v>
      </c>
    </row>
    <row r="252" spans="1:20" ht="15">
      <c r="A252" s="143">
        <v>3</v>
      </c>
      <c r="B252" s="351">
        <v>1</v>
      </c>
      <c r="C252" s="352" t="s">
        <v>210</v>
      </c>
      <c r="D252" s="353" t="s">
        <v>23</v>
      </c>
      <c r="E252" s="137">
        <v>9.1</v>
      </c>
      <c r="F252" s="137">
        <v>9.2</v>
      </c>
      <c r="G252" s="138">
        <v>9.2</v>
      </c>
      <c r="H252" s="137">
        <v>9.8</v>
      </c>
      <c r="I252" s="137">
        <v>9.3</v>
      </c>
      <c r="J252" s="138">
        <v>9.5</v>
      </c>
      <c r="K252" s="137">
        <v>9.05</v>
      </c>
      <c r="L252" s="137">
        <v>8.7</v>
      </c>
      <c r="M252" s="138">
        <v>8.8</v>
      </c>
      <c r="N252" s="161">
        <f>MAX(E252,F252,G252)</f>
        <v>9.2</v>
      </c>
      <c r="O252" s="347">
        <f>AVERAGE(LARGE(E252:G252,{1.23}))</f>
        <v>9.2</v>
      </c>
      <c r="P252" s="161">
        <f t="shared" si="13"/>
        <v>9.8</v>
      </c>
      <c r="Q252" s="347">
        <f>AVERAGE(LARGE(H252:J252,{1.23}))</f>
        <v>9.5</v>
      </c>
      <c r="R252" s="161">
        <f t="shared" si="14"/>
        <v>9.05</v>
      </c>
      <c r="S252" s="161">
        <f>AVERAGE(LARGE(K252:M252,{1.23}))</f>
        <v>8.8</v>
      </c>
      <c r="T252" s="348">
        <f t="shared" si="15"/>
        <v>55.55</v>
      </c>
    </row>
    <row r="253" spans="1:20" ht="15">
      <c r="A253" s="192">
        <v>4</v>
      </c>
      <c r="B253" s="351" t="s">
        <v>194</v>
      </c>
      <c r="C253" s="352" t="s">
        <v>211</v>
      </c>
      <c r="D253" s="355" t="s">
        <v>176</v>
      </c>
      <c r="E253" s="137">
        <v>9.1</v>
      </c>
      <c r="F253" s="137">
        <v>9.1</v>
      </c>
      <c r="G253" s="138">
        <v>8.8</v>
      </c>
      <c r="H253" s="137">
        <v>9.5</v>
      </c>
      <c r="I253" s="137">
        <v>9.5</v>
      </c>
      <c r="J253" s="138">
        <v>8.9</v>
      </c>
      <c r="K253" s="137">
        <v>9.25</v>
      </c>
      <c r="L253" s="137">
        <v>8.95</v>
      </c>
      <c r="M253" s="138">
        <v>8.3</v>
      </c>
      <c r="N253" s="161">
        <f>MAX(E253,F253,G253)</f>
        <v>9.1</v>
      </c>
      <c r="O253" s="347">
        <f>AVERAGE(LARGE(E253:G253,{1.23}))</f>
        <v>9.1</v>
      </c>
      <c r="P253" s="161">
        <f t="shared" si="13"/>
        <v>9.5</v>
      </c>
      <c r="Q253" s="347">
        <f>AVERAGE(LARGE(H253:J253,{1.23}))</f>
        <v>9.5</v>
      </c>
      <c r="R253" s="161">
        <f t="shared" si="14"/>
        <v>9.25</v>
      </c>
      <c r="S253" s="161">
        <f>AVERAGE(LARGE(K253:M253,{1.23}))</f>
        <v>8.95</v>
      </c>
      <c r="T253" s="348">
        <f t="shared" si="15"/>
        <v>55.400000000000006</v>
      </c>
    </row>
    <row r="254" spans="1:20" ht="15">
      <c r="A254" s="192">
        <v>5</v>
      </c>
      <c r="B254" s="354" t="s">
        <v>212</v>
      </c>
      <c r="C254" s="349" t="s">
        <v>213</v>
      </c>
      <c r="D254" s="350" t="s">
        <v>47</v>
      </c>
      <c r="E254" s="198">
        <v>8.8</v>
      </c>
      <c r="F254" s="198">
        <v>8</v>
      </c>
      <c r="G254" s="193"/>
      <c r="H254" s="198">
        <v>10</v>
      </c>
      <c r="I254" s="198">
        <v>9.9</v>
      </c>
      <c r="J254" s="193"/>
      <c r="K254" s="198">
        <v>9.5</v>
      </c>
      <c r="L254" s="198">
        <v>9.1</v>
      </c>
      <c r="M254" s="193"/>
      <c r="N254" s="194">
        <f>MAX(E254,F254,G254)</f>
        <v>8.8</v>
      </c>
      <c r="O254" s="314">
        <f>AVERAGE(LARGE(E254:G254,{1.23}))</f>
        <v>8</v>
      </c>
      <c r="P254" s="194">
        <f t="shared" si="13"/>
        <v>10</v>
      </c>
      <c r="Q254" s="314">
        <f>AVERAGE(LARGE(H254:J254,{1.23}))</f>
        <v>9.9</v>
      </c>
      <c r="R254" s="194">
        <f t="shared" si="14"/>
        <v>9.5</v>
      </c>
      <c r="S254" s="315">
        <f>AVERAGE(LARGE(K254:M254,{1.23}))</f>
        <v>9.1</v>
      </c>
      <c r="T254" s="316">
        <f t="shared" si="15"/>
        <v>55.300000000000004</v>
      </c>
    </row>
    <row r="255" spans="1:20" ht="15">
      <c r="A255" s="192">
        <v>6</v>
      </c>
      <c r="B255" s="317" t="s">
        <v>214</v>
      </c>
      <c r="C255" s="318" t="s">
        <v>215</v>
      </c>
      <c r="D255" s="369" t="s">
        <v>15</v>
      </c>
      <c r="E255" s="198">
        <v>9.2</v>
      </c>
      <c r="F255" s="198">
        <v>8.8</v>
      </c>
      <c r="G255" s="320">
        <v>8.7</v>
      </c>
      <c r="H255" s="198">
        <v>9.7</v>
      </c>
      <c r="I255" s="198">
        <v>9.4</v>
      </c>
      <c r="J255" s="320">
        <v>9.6</v>
      </c>
      <c r="K255" s="198">
        <v>8.95</v>
      </c>
      <c r="L255" s="198">
        <v>8.8</v>
      </c>
      <c r="M255" s="320">
        <v>4.7</v>
      </c>
      <c r="N255" s="194">
        <f>MAX(E255,F255,G255,)</f>
        <v>9.2</v>
      </c>
      <c r="O255" s="314">
        <f>AVERAGE(LARGE(E255:G255,{1.23}))</f>
        <v>8.8</v>
      </c>
      <c r="P255" s="194">
        <f t="shared" si="13"/>
        <v>9.7</v>
      </c>
      <c r="Q255" s="314">
        <f>AVERAGE(LARGE(H255:J255,{1.23}))</f>
        <v>9.6</v>
      </c>
      <c r="R255" s="194">
        <f t="shared" si="14"/>
        <v>8.95</v>
      </c>
      <c r="S255" s="315">
        <f>AVERAGE(LARGE(K255:M255,{1.23}))</f>
        <v>8.8</v>
      </c>
      <c r="T255" s="316">
        <f t="shared" si="15"/>
        <v>55.05</v>
      </c>
    </row>
    <row r="256" spans="1:20" ht="15">
      <c r="A256" s="192">
        <v>7</v>
      </c>
      <c r="B256" s="354">
        <v>2</v>
      </c>
      <c r="C256" s="349" t="s">
        <v>216</v>
      </c>
      <c r="D256" s="350" t="s">
        <v>23</v>
      </c>
      <c r="E256" s="198">
        <v>9</v>
      </c>
      <c r="F256" s="198">
        <v>8.9</v>
      </c>
      <c r="G256" s="193">
        <v>9.1</v>
      </c>
      <c r="H256" s="264">
        <v>9.5</v>
      </c>
      <c r="I256" s="264">
        <v>9.2</v>
      </c>
      <c r="J256" s="193">
        <v>9.7</v>
      </c>
      <c r="K256" s="198">
        <v>8.9</v>
      </c>
      <c r="L256" s="198">
        <v>8.7</v>
      </c>
      <c r="M256" s="193">
        <v>8.6</v>
      </c>
      <c r="N256" s="194">
        <f aca="true" t="shared" si="16" ref="N256:N280">MAX(E256,F256,G256)</f>
        <v>9.1</v>
      </c>
      <c r="O256" s="314">
        <f>AVERAGE(LARGE(E256:G256,{1.23}))</f>
        <v>9</v>
      </c>
      <c r="P256" s="194">
        <f t="shared" si="13"/>
        <v>9.7</v>
      </c>
      <c r="Q256" s="314">
        <f>AVERAGE(LARGE(H256:J256,{1.23}))</f>
        <v>9.5</v>
      </c>
      <c r="R256" s="194">
        <f t="shared" si="14"/>
        <v>8.9</v>
      </c>
      <c r="S256" s="315">
        <f>AVERAGE(LARGE(K256:M256,{1.23}))</f>
        <v>8.7</v>
      </c>
      <c r="T256" s="316">
        <f t="shared" si="15"/>
        <v>54.89999999999999</v>
      </c>
    </row>
    <row r="257" spans="1:20" ht="15">
      <c r="A257" s="192">
        <v>8</v>
      </c>
      <c r="B257" s="317" t="s">
        <v>174</v>
      </c>
      <c r="C257" s="349" t="s">
        <v>217</v>
      </c>
      <c r="D257" s="389" t="s">
        <v>176</v>
      </c>
      <c r="E257" s="264">
        <v>8.9</v>
      </c>
      <c r="F257" s="264">
        <v>9.1</v>
      </c>
      <c r="G257" s="193">
        <v>9</v>
      </c>
      <c r="H257" s="194">
        <v>9.4</v>
      </c>
      <c r="I257" s="194">
        <v>9.2</v>
      </c>
      <c r="J257" s="193">
        <v>9.6</v>
      </c>
      <c r="K257" s="194">
        <v>8.7</v>
      </c>
      <c r="L257" s="194">
        <v>8.8</v>
      </c>
      <c r="M257" s="193">
        <v>8.85</v>
      </c>
      <c r="N257" s="194">
        <f t="shared" si="16"/>
        <v>9.1</v>
      </c>
      <c r="O257" s="314">
        <f>AVERAGE(LARGE(E257:G257,{1.23}))</f>
        <v>9</v>
      </c>
      <c r="P257" s="194">
        <f t="shared" si="13"/>
        <v>9.6</v>
      </c>
      <c r="Q257" s="314">
        <f>AVERAGE(LARGE(H257:J257,{1.23}))</f>
        <v>9.4</v>
      </c>
      <c r="R257" s="194">
        <f t="shared" si="14"/>
        <v>8.85</v>
      </c>
      <c r="S257" s="315">
        <f>AVERAGE(LARGE(K257:M257,{1.23}))</f>
        <v>8.8</v>
      </c>
      <c r="T257" s="316">
        <f t="shared" si="15"/>
        <v>54.75</v>
      </c>
    </row>
    <row r="258" spans="1:20" ht="15">
      <c r="A258" s="192">
        <v>9</v>
      </c>
      <c r="B258" s="342" t="s">
        <v>177</v>
      </c>
      <c r="C258" s="343" t="s">
        <v>218</v>
      </c>
      <c r="D258" s="344" t="s">
        <v>176</v>
      </c>
      <c r="E258" s="345">
        <v>9.1</v>
      </c>
      <c r="F258" s="345">
        <v>8.7</v>
      </c>
      <c r="G258" s="346">
        <v>8.3</v>
      </c>
      <c r="H258" s="345">
        <v>9.5</v>
      </c>
      <c r="I258" s="345">
        <v>8.4</v>
      </c>
      <c r="J258" s="346">
        <v>9.5</v>
      </c>
      <c r="K258" s="345">
        <v>8.95</v>
      </c>
      <c r="L258" s="345">
        <v>8.6</v>
      </c>
      <c r="M258" s="346">
        <v>8.9</v>
      </c>
      <c r="N258" s="161">
        <f t="shared" si="16"/>
        <v>9.1</v>
      </c>
      <c r="O258" s="347">
        <f>AVERAGE(LARGE(E258:G258,{1.23}))</f>
        <v>8.7</v>
      </c>
      <c r="P258" s="345">
        <f t="shared" si="13"/>
        <v>9.5</v>
      </c>
      <c r="Q258" s="347">
        <f>AVERAGE(LARGE(H258:J258,{1.23}))</f>
        <v>9.5</v>
      </c>
      <c r="R258" s="161">
        <f t="shared" si="14"/>
        <v>8.95</v>
      </c>
      <c r="S258" s="161">
        <f>AVERAGE(LARGE(K258:M258,{1.23}))</f>
        <v>8.9</v>
      </c>
      <c r="T258" s="348">
        <f t="shared" si="15"/>
        <v>54.65</v>
      </c>
    </row>
    <row r="259" spans="1:20" ht="15">
      <c r="A259" s="192">
        <v>10</v>
      </c>
      <c r="B259" s="351">
        <v>3</v>
      </c>
      <c r="C259" s="352" t="s">
        <v>219</v>
      </c>
      <c r="D259" s="353" t="s">
        <v>23</v>
      </c>
      <c r="E259" s="137">
        <v>9.1</v>
      </c>
      <c r="F259" s="137">
        <v>8.9</v>
      </c>
      <c r="G259" s="138">
        <v>9</v>
      </c>
      <c r="H259" s="137">
        <v>9</v>
      </c>
      <c r="I259" s="137">
        <v>9.4</v>
      </c>
      <c r="J259" s="138">
        <v>9.1</v>
      </c>
      <c r="K259" s="137">
        <v>8.9</v>
      </c>
      <c r="L259" s="137">
        <v>8.8</v>
      </c>
      <c r="M259" s="138">
        <v>8.6</v>
      </c>
      <c r="N259" s="161">
        <f t="shared" si="16"/>
        <v>9.1</v>
      </c>
      <c r="O259" s="347">
        <f>AVERAGE(LARGE(E259:G259,{1.23}))</f>
        <v>9</v>
      </c>
      <c r="P259" s="161">
        <f t="shared" si="13"/>
        <v>9.4</v>
      </c>
      <c r="Q259" s="347">
        <f>AVERAGE(LARGE(H259:J259,{1.23}))</f>
        <v>9.1</v>
      </c>
      <c r="R259" s="161">
        <f t="shared" si="14"/>
        <v>8.9</v>
      </c>
      <c r="S259" s="161">
        <f>AVERAGE(LARGE(K259:M259,{1.23}))</f>
        <v>8.8</v>
      </c>
      <c r="T259" s="348">
        <f t="shared" si="15"/>
        <v>54.3</v>
      </c>
    </row>
    <row r="260" spans="1:20" ht="15">
      <c r="A260" s="192">
        <v>11</v>
      </c>
      <c r="B260" s="354" t="s">
        <v>220</v>
      </c>
      <c r="C260" s="349" t="s">
        <v>221</v>
      </c>
      <c r="D260" s="389" t="s">
        <v>176</v>
      </c>
      <c r="E260" s="198">
        <v>8.5</v>
      </c>
      <c r="F260" s="198">
        <v>8.8</v>
      </c>
      <c r="G260" s="193">
        <v>9.4</v>
      </c>
      <c r="H260" s="198">
        <v>9.2</v>
      </c>
      <c r="I260" s="198">
        <v>9.4</v>
      </c>
      <c r="J260" s="193">
        <v>9.5</v>
      </c>
      <c r="K260" s="198">
        <v>8.85</v>
      </c>
      <c r="L260" s="198">
        <v>8.25</v>
      </c>
      <c r="M260" s="193">
        <v>4.4</v>
      </c>
      <c r="N260" s="194">
        <f t="shared" si="16"/>
        <v>9.4</v>
      </c>
      <c r="O260" s="314">
        <f>AVERAGE(LARGE(E260:G260,{1.23}))</f>
        <v>8.8</v>
      </c>
      <c r="P260" s="194">
        <f t="shared" si="13"/>
        <v>9.5</v>
      </c>
      <c r="Q260" s="314">
        <f>AVERAGE(LARGE(H260:J260,{1.23}))</f>
        <v>9.4</v>
      </c>
      <c r="R260" s="194">
        <f t="shared" si="14"/>
        <v>8.85</v>
      </c>
      <c r="S260" s="315">
        <f>AVERAGE(LARGE(K260:M260,{1.23}))</f>
        <v>8.25</v>
      </c>
      <c r="T260" s="316">
        <f t="shared" si="15"/>
        <v>54.2</v>
      </c>
    </row>
    <row r="261" spans="1:20" ht="15">
      <c r="A261" s="192">
        <v>12</v>
      </c>
      <c r="B261" s="310" t="s">
        <v>222</v>
      </c>
      <c r="C261" s="311" t="s">
        <v>223</v>
      </c>
      <c r="D261" s="312" t="s">
        <v>15</v>
      </c>
      <c r="E261" s="194">
        <v>8.9</v>
      </c>
      <c r="F261" s="194">
        <v>8.7</v>
      </c>
      <c r="G261" s="313">
        <v>7.9</v>
      </c>
      <c r="H261" s="194">
        <v>9.3</v>
      </c>
      <c r="I261" s="194">
        <v>9</v>
      </c>
      <c r="J261" s="313">
        <v>9.4</v>
      </c>
      <c r="K261" s="194">
        <v>4.35</v>
      </c>
      <c r="L261" s="194">
        <v>8.25</v>
      </c>
      <c r="M261" s="313">
        <v>9</v>
      </c>
      <c r="N261" s="194">
        <f t="shared" si="16"/>
        <v>8.9</v>
      </c>
      <c r="O261" s="314">
        <f>AVERAGE(LARGE(E261:G261,{1.23}))</f>
        <v>8.7</v>
      </c>
      <c r="P261" s="194">
        <f t="shared" si="13"/>
        <v>9.4</v>
      </c>
      <c r="Q261" s="314">
        <f>AVERAGE(LARGE(H261:J261,{1.23}))</f>
        <v>9.3</v>
      </c>
      <c r="R261" s="194">
        <f t="shared" si="14"/>
        <v>9</v>
      </c>
      <c r="S261" s="315">
        <f>AVERAGE(LARGE(K261:M261,{1.23}))</f>
        <v>8.25</v>
      </c>
      <c r="T261" s="316">
        <f t="shared" si="15"/>
        <v>53.55</v>
      </c>
    </row>
    <row r="262" spans="1:20" ht="15">
      <c r="A262" s="192">
        <v>13</v>
      </c>
      <c r="B262" s="354">
        <v>4</v>
      </c>
      <c r="C262" s="349" t="s">
        <v>224</v>
      </c>
      <c r="D262" s="350" t="s">
        <v>23</v>
      </c>
      <c r="E262" s="264">
        <v>8.2</v>
      </c>
      <c r="F262" s="264">
        <v>8</v>
      </c>
      <c r="G262" s="193">
        <v>8.7</v>
      </c>
      <c r="H262" s="198">
        <v>8.6</v>
      </c>
      <c r="I262" s="198">
        <v>9.5</v>
      </c>
      <c r="J262" s="193">
        <v>9.4</v>
      </c>
      <c r="K262" s="198">
        <v>8.6</v>
      </c>
      <c r="L262" s="198">
        <v>4.4</v>
      </c>
      <c r="M262" s="193">
        <v>8.6</v>
      </c>
      <c r="N262" s="194">
        <f t="shared" si="16"/>
        <v>8.7</v>
      </c>
      <c r="O262" s="314">
        <f>AVERAGE(LARGE(E262:G262,{1.23}))</f>
        <v>8.2</v>
      </c>
      <c r="P262" s="194">
        <f t="shared" si="13"/>
        <v>9.5</v>
      </c>
      <c r="Q262" s="314">
        <f>AVERAGE(LARGE(H262:J262,{1.23}))</f>
        <v>9.4</v>
      </c>
      <c r="R262" s="194">
        <f t="shared" si="14"/>
        <v>8.6</v>
      </c>
      <c r="S262" s="315">
        <f>AVERAGE(LARGE(K262:M262,{1.23}))</f>
        <v>8.6</v>
      </c>
      <c r="T262" s="316">
        <f t="shared" si="15"/>
        <v>53</v>
      </c>
    </row>
    <row r="263" spans="1:20" ht="15">
      <c r="A263" s="192">
        <v>14</v>
      </c>
      <c r="B263" s="310" t="s">
        <v>190</v>
      </c>
      <c r="C263" s="311" t="s">
        <v>225</v>
      </c>
      <c r="D263" s="390" t="s">
        <v>15</v>
      </c>
      <c r="E263" s="339">
        <v>8.5</v>
      </c>
      <c r="F263" s="339">
        <v>7.7</v>
      </c>
      <c r="G263" s="340">
        <v>8</v>
      </c>
      <c r="H263" s="194">
        <v>9.5</v>
      </c>
      <c r="I263" s="194">
        <v>9</v>
      </c>
      <c r="J263" s="340">
        <v>8.6</v>
      </c>
      <c r="K263" s="194">
        <v>9.05</v>
      </c>
      <c r="L263" s="194">
        <v>4.2</v>
      </c>
      <c r="M263" s="340">
        <v>8.35</v>
      </c>
      <c r="N263" s="194">
        <f t="shared" si="16"/>
        <v>8.5</v>
      </c>
      <c r="O263" s="314">
        <f>AVERAGE(LARGE(E263:G263,{1.23}))</f>
        <v>8</v>
      </c>
      <c r="P263" s="194">
        <f t="shared" si="13"/>
        <v>9.5</v>
      </c>
      <c r="Q263" s="314">
        <f>AVERAGE(LARGE(H263:J263,{1.23}))</f>
        <v>9</v>
      </c>
      <c r="R263" s="194">
        <f t="shared" si="14"/>
        <v>9.05</v>
      </c>
      <c r="S263" s="315">
        <f>AVERAGE(LARGE(K263:M263,{1.23}))</f>
        <v>8.35</v>
      </c>
      <c r="T263" s="316">
        <f t="shared" si="15"/>
        <v>52.4</v>
      </c>
    </row>
    <row r="264" spans="1:20" ht="15">
      <c r="A264" s="192">
        <v>15</v>
      </c>
      <c r="B264" s="351">
        <v>5</v>
      </c>
      <c r="C264" s="352" t="s">
        <v>226</v>
      </c>
      <c r="D264" s="353" t="s">
        <v>23</v>
      </c>
      <c r="E264" s="137">
        <v>8.9</v>
      </c>
      <c r="F264" s="137">
        <v>8.1</v>
      </c>
      <c r="G264" s="138"/>
      <c r="H264" s="137">
        <v>9.7</v>
      </c>
      <c r="I264" s="137">
        <v>8.4</v>
      </c>
      <c r="J264" s="138"/>
      <c r="K264" s="137">
        <v>8.7</v>
      </c>
      <c r="L264" s="137">
        <v>8.45</v>
      </c>
      <c r="M264" s="138"/>
      <c r="N264" s="161">
        <f t="shared" si="16"/>
        <v>8.9</v>
      </c>
      <c r="O264" s="347">
        <f>AVERAGE(LARGE(E264:G264,{1.23}))</f>
        <v>8.1</v>
      </c>
      <c r="P264" s="161">
        <f t="shared" si="13"/>
        <v>9.7</v>
      </c>
      <c r="Q264" s="347">
        <f>AVERAGE(LARGE(H264:J264,{1.23}))</f>
        <v>8.4</v>
      </c>
      <c r="R264" s="161">
        <f t="shared" si="14"/>
        <v>8.7</v>
      </c>
      <c r="S264" s="161">
        <f>AVERAGE(LARGE(K264:M264,{1.23}))</f>
        <v>8.45</v>
      </c>
      <c r="T264" s="348">
        <f t="shared" si="15"/>
        <v>52.25</v>
      </c>
    </row>
    <row r="265" spans="1:20" ht="15">
      <c r="A265" s="192">
        <v>16</v>
      </c>
      <c r="B265" s="354" t="s">
        <v>227</v>
      </c>
      <c r="C265" s="349" t="s">
        <v>228</v>
      </c>
      <c r="D265" s="350" t="s">
        <v>47</v>
      </c>
      <c r="E265" s="264">
        <v>8.5</v>
      </c>
      <c r="F265" s="264">
        <v>7.5</v>
      </c>
      <c r="G265" s="193"/>
      <c r="H265" s="198">
        <v>9.3</v>
      </c>
      <c r="I265" s="198">
        <v>8.6</v>
      </c>
      <c r="J265" s="193"/>
      <c r="K265" s="198">
        <v>8.5</v>
      </c>
      <c r="L265" s="198">
        <v>9.1</v>
      </c>
      <c r="M265" s="193"/>
      <c r="N265" s="194">
        <f t="shared" si="16"/>
        <v>8.5</v>
      </c>
      <c r="O265" s="314">
        <f>AVERAGE(LARGE(E265:G265,{1.23}))</f>
        <v>7.5</v>
      </c>
      <c r="P265" s="194">
        <f t="shared" si="13"/>
        <v>9.3</v>
      </c>
      <c r="Q265" s="314">
        <f>AVERAGE(LARGE(H265:J265,{1.23}))</f>
        <v>8.6</v>
      </c>
      <c r="R265" s="194">
        <f t="shared" si="14"/>
        <v>9.1</v>
      </c>
      <c r="S265" s="315">
        <f>AVERAGE(LARGE(K265:M265,{1.23}))</f>
        <v>8.5</v>
      </c>
      <c r="T265" s="316">
        <f t="shared" si="15"/>
        <v>51.5</v>
      </c>
    </row>
    <row r="266" spans="1:20" ht="15">
      <c r="A266" s="192">
        <v>17</v>
      </c>
      <c r="B266" s="351" t="s">
        <v>229</v>
      </c>
      <c r="C266" s="352" t="s">
        <v>230</v>
      </c>
      <c r="D266" s="353" t="s">
        <v>47</v>
      </c>
      <c r="E266" s="137">
        <v>8</v>
      </c>
      <c r="F266" s="137">
        <v>8.2</v>
      </c>
      <c r="G266" s="138">
        <v>9</v>
      </c>
      <c r="H266" s="137">
        <v>9.9</v>
      </c>
      <c r="I266" s="137">
        <v>10</v>
      </c>
      <c r="J266" s="138">
        <v>9.6</v>
      </c>
      <c r="K266" s="137">
        <v>9</v>
      </c>
      <c r="L266" s="137">
        <v>4.5</v>
      </c>
      <c r="M266" s="138">
        <v>4.2</v>
      </c>
      <c r="N266" s="161">
        <f t="shared" si="16"/>
        <v>9</v>
      </c>
      <c r="O266" s="347">
        <f>AVERAGE(LARGE(E266:G266,{1.23}))</f>
        <v>8.2</v>
      </c>
      <c r="P266" s="161">
        <f t="shared" si="13"/>
        <v>10</v>
      </c>
      <c r="Q266" s="347">
        <f>AVERAGE(LARGE(H266:J266,{1.23}))</f>
        <v>9.9</v>
      </c>
      <c r="R266" s="161">
        <f t="shared" si="14"/>
        <v>9</v>
      </c>
      <c r="S266" s="161">
        <f>AVERAGE(LARGE(K266:M266,{1.23}))</f>
        <v>4.5</v>
      </c>
      <c r="T266" s="348">
        <f t="shared" si="15"/>
        <v>50.6</v>
      </c>
    </row>
    <row r="267" spans="1:20" ht="15">
      <c r="A267" s="192">
        <v>18</v>
      </c>
      <c r="B267" s="342" t="s">
        <v>231</v>
      </c>
      <c r="C267" s="352" t="s">
        <v>232</v>
      </c>
      <c r="D267" s="353" t="s">
        <v>15</v>
      </c>
      <c r="E267" s="137">
        <v>8.7</v>
      </c>
      <c r="F267" s="137">
        <v>8.8</v>
      </c>
      <c r="G267" s="138">
        <v>8.6</v>
      </c>
      <c r="H267" s="137">
        <v>9.3</v>
      </c>
      <c r="I267" s="137">
        <v>8.6</v>
      </c>
      <c r="J267" s="347">
        <v>9.5</v>
      </c>
      <c r="K267" s="161">
        <v>8.6</v>
      </c>
      <c r="L267" s="161">
        <v>4.25</v>
      </c>
      <c r="M267" s="347">
        <v>5.05</v>
      </c>
      <c r="N267" s="161">
        <f t="shared" si="16"/>
        <v>8.8</v>
      </c>
      <c r="O267" s="347">
        <f>AVERAGE(LARGE(E267:G267,{1.23}))</f>
        <v>8.7</v>
      </c>
      <c r="P267" s="161">
        <f t="shared" si="13"/>
        <v>9.5</v>
      </c>
      <c r="Q267" s="347">
        <f>AVERAGE(LARGE(H267:J267,{1.23}))</f>
        <v>9.3</v>
      </c>
      <c r="R267" s="161">
        <f t="shared" si="14"/>
        <v>8.6</v>
      </c>
      <c r="S267" s="161">
        <f>AVERAGE(LARGE(K267:M267,{1.23}))</f>
        <v>5.05</v>
      </c>
      <c r="T267" s="348">
        <f t="shared" si="15"/>
        <v>49.949999999999996</v>
      </c>
    </row>
    <row r="268" spans="1:20" ht="15">
      <c r="A268" s="192">
        <v>19</v>
      </c>
      <c r="B268" s="354" t="s">
        <v>233</v>
      </c>
      <c r="C268" s="349" t="s">
        <v>234</v>
      </c>
      <c r="D268" s="350" t="s">
        <v>47</v>
      </c>
      <c r="E268" s="198">
        <v>9.1</v>
      </c>
      <c r="F268" s="198">
        <v>8.9</v>
      </c>
      <c r="G268" s="193"/>
      <c r="H268" s="198">
        <v>9.7</v>
      </c>
      <c r="I268" s="198">
        <v>9.1</v>
      </c>
      <c r="J268" s="193"/>
      <c r="K268" s="198">
        <v>8.7</v>
      </c>
      <c r="L268" s="198">
        <v>4.15</v>
      </c>
      <c r="M268" s="193"/>
      <c r="N268" s="194">
        <f t="shared" si="16"/>
        <v>9.1</v>
      </c>
      <c r="O268" s="314">
        <f>AVERAGE(LARGE(E268:G268,{1.23}))</f>
        <v>8.9</v>
      </c>
      <c r="P268" s="194">
        <f t="shared" si="13"/>
        <v>9.7</v>
      </c>
      <c r="Q268" s="314">
        <f>AVERAGE(LARGE(H268:J268,{1.23}))</f>
        <v>9.1</v>
      </c>
      <c r="R268" s="194">
        <f t="shared" si="14"/>
        <v>8.7</v>
      </c>
      <c r="S268" s="315">
        <f>AVERAGE(LARGE(K268:M268,{1.23}))</f>
        <v>4.15</v>
      </c>
      <c r="T268" s="316">
        <f t="shared" si="15"/>
        <v>49.65</v>
      </c>
    </row>
    <row r="269" spans="1:20" ht="15">
      <c r="A269" s="192">
        <v>20</v>
      </c>
      <c r="B269" s="351" t="s">
        <v>185</v>
      </c>
      <c r="C269" s="352" t="s">
        <v>235</v>
      </c>
      <c r="D269" s="355" t="s">
        <v>176</v>
      </c>
      <c r="E269" s="137">
        <v>8.6</v>
      </c>
      <c r="F269" s="137">
        <v>8.6</v>
      </c>
      <c r="G269" s="138">
        <v>8.8</v>
      </c>
      <c r="H269" s="137">
        <v>9.2</v>
      </c>
      <c r="I269" s="137">
        <v>9.1</v>
      </c>
      <c r="J269" s="138">
        <v>9.4</v>
      </c>
      <c r="K269" s="137">
        <v>4.35</v>
      </c>
      <c r="L269" s="137">
        <v>8.9</v>
      </c>
      <c r="M269" s="138">
        <v>4.1</v>
      </c>
      <c r="N269" s="161">
        <f t="shared" si="16"/>
        <v>8.8</v>
      </c>
      <c r="O269" s="347">
        <f>AVERAGE(LARGE(E269:G269,{1.23}))</f>
        <v>8.6</v>
      </c>
      <c r="P269" s="161">
        <f t="shared" si="13"/>
        <v>9.4</v>
      </c>
      <c r="Q269" s="347">
        <f>AVERAGE(LARGE(H269:J269,{1.23}))</f>
        <v>9.2</v>
      </c>
      <c r="R269" s="161">
        <f t="shared" si="14"/>
        <v>8.9</v>
      </c>
      <c r="S269" s="161">
        <f>AVERAGE(LARGE(K269:M269,{1.23}))</f>
        <v>4.35</v>
      </c>
      <c r="T269" s="348">
        <f t="shared" si="15"/>
        <v>49.25</v>
      </c>
    </row>
    <row r="270" spans="1:20" ht="15">
      <c r="A270" s="192">
        <v>21</v>
      </c>
      <c r="B270" s="354" t="s">
        <v>236</v>
      </c>
      <c r="C270" s="349" t="s">
        <v>237</v>
      </c>
      <c r="D270" s="389" t="s">
        <v>176</v>
      </c>
      <c r="E270" s="198">
        <v>8.5</v>
      </c>
      <c r="F270" s="198">
        <v>8.7</v>
      </c>
      <c r="G270" s="193"/>
      <c r="H270" s="198">
        <v>9.5</v>
      </c>
      <c r="I270" s="198">
        <v>9.4</v>
      </c>
      <c r="J270" s="193"/>
      <c r="K270" s="198">
        <v>9</v>
      </c>
      <c r="L270" s="198">
        <v>4.1</v>
      </c>
      <c r="M270" s="193"/>
      <c r="N270" s="194">
        <f t="shared" si="16"/>
        <v>8.7</v>
      </c>
      <c r="O270" s="314">
        <f>AVERAGE(LARGE(E270:G270,{1.23}))</f>
        <v>8.5</v>
      </c>
      <c r="P270" s="194">
        <f t="shared" si="13"/>
        <v>9.5</v>
      </c>
      <c r="Q270" s="314">
        <f>AVERAGE(LARGE(H270:J270,{1.23}))</f>
        <v>9.4</v>
      </c>
      <c r="R270" s="194">
        <f t="shared" si="14"/>
        <v>9</v>
      </c>
      <c r="S270" s="315">
        <f>AVERAGE(LARGE(K270:M270,{1.23}))</f>
        <v>4.1</v>
      </c>
      <c r="T270" s="316">
        <f t="shared" si="15"/>
        <v>49.2</v>
      </c>
    </row>
    <row r="271" spans="1:20" ht="15">
      <c r="A271" s="192">
        <v>22</v>
      </c>
      <c r="B271" s="351" t="s">
        <v>238</v>
      </c>
      <c r="C271" s="352" t="s">
        <v>239</v>
      </c>
      <c r="D271" s="353" t="s">
        <v>47</v>
      </c>
      <c r="E271" s="137">
        <v>8.8</v>
      </c>
      <c r="F271" s="137">
        <v>8.3</v>
      </c>
      <c r="G271" s="138"/>
      <c r="H271" s="137">
        <v>9.5</v>
      </c>
      <c r="I271" s="137">
        <v>9.3</v>
      </c>
      <c r="J271" s="138"/>
      <c r="K271" s="137">
        <v>9</v>
      </c>
      <c r="L271" s="137">
        <v>4.2</v>
      </c>
      <c r="M271" s="138"/>
      <c r="N271" s="161">
        <f t="shared" si="16"/>
        <v>8.8</v>
      </c>
      <c r="O271" s="347">
        <f>AVERAGE(LARGE(E271:G271,{1.23}))</f>
        <v>8.3</v>
      </c>
      <c r="P271" s="161">
        <f t="shared" si="13"/>
        <v>9.5</v>
      </c>
      <c r="Q271" s="347">
        <f>AVERAGE(LARGE(H271:J271,{1.23}))</f>
        <v>9.3</v>
      </c>
      <c r="R271" s="161">
        <f t="shared" si="14"/>
        <v>9</v>
      </c>
      <c r="S271" s="161">
        <f>AVERAGE(LARGE(K271:M271,{1.23}))</f>
        <v>4.2</v>
      </c>
      <c r="T271" s="348">
        <f t="shared" si="15"/>
        <v>49.10000000000001</v>
      </c>
    </row>
    <row r="272" spans="1:20" ht="15">
      <c r="A272" s="192">
        <v>23</v>
      </c>
      <c r="B272" s="354" t="s">
        <v>240</v>
      </c>
      <c r="C272" s="349" t="s">
        <v>241</v>
      </c>
      <c r="D272" s="350" t="s">
        <v>15</v>
      </c>
      <c r="E272" s="198">
        <v>8.3</v>
      </c>
      <c r="F272" s="198">
        <v>7.7</v>
      </c>
      <c r="G272" s="193">
        <v>8.8</v>
      </c>
      <c r="H272" s="198">
        <v>9.1</v>
      </c>
      <c r="I272" s="198">
        <v>9.4</v>
      </c>
      <c r="J272" s="193">
        <v>9.3</v>
      </c>
      <c r="K272" s="264">
        <v>8.3</v>
      </c>
      <c r="L272" s="264">
        <v>4.4</v>
      </c>
      <c r="M272" s="193">
        <v>4.6</v>
      </c>
      <c r="N272" s="194">
        <f t="shared" si="16"/>
        <v>8.8</v>
      </c>
      <c r="O272" s="314">
        <f>AVERAGE(LARGE(E272:G272,{1.23}))</f>
        <v>8.3</v>
      </c>
      <c r="P272" s="194">
        <f t="shared" si="13"/>
        <v>9.4</v>
      </c>
      <c r="Q272" s="314">
        <f>AVERAGE(LARGE(H272:J272,{1.23}))</f>
        <v>9.3</v>
      </c>
      <c r="R272" s="194">
        <f t="shared" si="14"/>
        <v>8.3</v>
      </c>
      <c r="S272" s="315">
        <f>AVERAGE(LARGE(K272:M272,{1.23}))</f>
        <v>4.6</v>
      </c>
      <c r="T272" s="316">
        <f t="shared" si="15"/>
        <v>48.699999999999996</v>
      </c>
    </row>
    <row r="273" spans="1:20" ht="15">
      <c r="A273" s="192">
        <v>24</v>
      </c>
      <c r="B273" s="354" t="s">
        <v>242</v>
      </c>
      <c r="C273" s="349" t="s">
        <v>243</v>
      </c>
      <c r="D273" s="350" t="s">
        <v>47</v>
      </c>
      <c r="E273" s="264">
        <v>8.3</v>
      </c>
      <c r="F273" s="264">
        <v>9</v>
      </c>
      <c r="G273" s="193"/>
      <c r="H273" s="198">
        <v>8.4</v>
      </c>
      <c r="I273" s="198">
        <v>9.8</v>
      </c>
      <c r="J273" s="193"/>
      <c r="K273" s="198">
        <v>4.05</v>
      </c>
      <c r="L273" s="264">
        <v>9.15</v>
      </c>
      <c r="M273" s="193"/>
      <c r="N273" s="194">
        <f t="shared" si="16"/>
        <v>9</v>
      </c>
      <c r="O273" s="314">
        <f>AVERAGE(LARGE(E273:G273,{1.23}))</f>
        <v>8.3</v>
      </c>
      <c r="P273" s="194">
        <f t="shared" si="13"/>
        <v>9.8</v>
      </c>
      <c r="Q273" s="314">
        <f>AVERAGE(LARGE(H273:J273,{1.23}))</f>
        <v>8.4</v>
      </c>
      <c r="R273" s="194">
        <f t="shared" si="14"/>
        <v>9.15</v>
      </c>
      <c r="S273" s="315">
        <f>AVERAGE(LARGE(K273:M273,{1.23}))</f>
        <v>4.05</v>
      </c>
      <c r="T273" s="316">
        <f t="shared" si="15"/>
        <v>48.699999999999996</v>
      </c>
    </row>
    <row r="274" spans="1:20" ht="15">
      <c r="A274" s="192">
        <v>25</v>
      </c>
      <c r="B274" s="351" t="s">
        <v>181</v>
      </c>
      <c r="C274" s="352" t="s">
        <v>244</v>
      </c>
      <c r="D274" s="355" t="s">
        <v>176</v>
      </c>
      <c r="E274" s="137">
        <v>8.1</v>
      </c>
      <c r="F274" s="137">
        <v>8.7</v>
      </c>
      <c r="G274" s="138">
        <v>7.7</v>
      </c>
      <c r="H274" s="137">
        <v>9.3</v>
      </c>
      <c r="I274" s="137">
        <v>9.2</v>
      </c>
      <c r="J274" s="138">
        <v>9.1</v>
      </c>
      <c r="K274" s="137">
        <v>4.1</v>
      </c>
      <c r="L274" s="137">
        <v>4.25</v>
      </c>
      <c r="M274" s="138">
        <v>8.9</v>
      </c>
      <c r="N274" s="161">
        <f t="shared" si="16"/>
        <v>8.7</v>
      </c>
      <c r="O274" s="347">
        <f>AVERAGE(LARGE(E274:G274,{1.23}))</f>
        <v>8.1</v>
      </c>
      <c r="P274" s="161">
        <f t="shared" si="13"/>
        <v>9.3</v>
      </c>
      <c r="Q274" s="347">
        <f>AVERAGE(LARGE(H274:J274,{1.23}))</f>
        <v>9.2</v>
      </c>
      <c r="R274" s="161">
        <f t="shared" si="14"/>
        <v>8.9</v>
      </c>
      <c r="S274" s="161">
        <f>AVERAGE(LARGE(K274:M274,{1.23}))</f>
        <v>4.25</v>
      </c>
      <c r="T274" s="348">
        <f t="shared" si="15"/>
        <v>48.449999999999996</v>
      </c>
    </row>
    <row r="275" spans="1:20" ht="15">
      <c r="A275" s="192">
        <v>26</v>
      </c>
      <c r="B275" s="351" t="s">
        <v>183</v>
      </c>
      <c r="C275" s="352" t="s">
        <v>245</v>
      </c>
      <c r="D275" s="355" t="s">
        <v>176</v>
      </c>
      <c r="E275" s="137">
        <v>8.9</v>
      </c>
      <c r="F275" s="137">
        <v>8.3</v>
      </c>
      <c r="G275" s="138">
        <v>8</v>
      </c>
      <c r="H275" s="137">
        <v>8.7</v>
      </c>
      <c r="I275" s="137">
        <v>9.3</v>
      </c>
      <c r="J275" s="138">
        <v>9.1</v>
      </c>
      <c r="K275" s="137">
        <v>8.5</v>
      </c>
      <c r="L275" s="137">
        <v>4.2</v>
      </c>
      <c r="M275" s="138">
        <v>4.1</v>
      </c>
      <c r="N275" s="161">
        <f t="shared" si="16"/>
        <v>8.9</v>
      </c>
      <c r="O275" s="347">
        <f>AVERAGE(LARGE(E275:G275,{1.23}))</f>
        <v>8.3</v>
      </c>
      <c r="P275" s="161">
        <f t="shared" si="13"/>
        <v>9.3</v>
      </c>
      <c r="Q275" s="347">
        <f>AVERAGE(LARGE(H275:J275,{1.23}))</f>
        <v>9.1</v>
      </c>
      <c r="R275" s="161">
        <f t="shared" si="14"/>
        <v>8.5</v>
      </c>
      <c r="S275" s="161">
        <f>AVERAGE(LARGE(K275:M275,{1.23}))</f>
        <v>4.2</v>
      </c>
      <c r="T275" s="348">
        <f t="shared" si="15"/>
        <v>48.300000000000004</v>
      </c>
    </row>
    <row r="276" spans="1:20" ht="15">
      <c r="A276" s="192">
        <v>27</v>
      </c>
      <c r="B276" s="351" t="s">
        <v>45</v>
      </c>
      <c r="C276" s="352" t="s">
        <v>246</v>
      </c>
      <c r="D276" s="353" t="s">
        <v>47</v>
      </c>
      <c r="E276" s="137">
        <v>7.8</v>
      </c>
      <c r="F276" s="137">
        <v>8</v>
      </c>
      <c r="G276" s="138"/>
      <c r="H276" s="137">
        <v>9.4</v>
      </c>
      <c r="I276" s="137">
        <v>9.2</v>
      </c>
      <c r="J276" s="138"/>
      <c r="K276" s="137">
        <v>8.85</v>
      </c>
      <c r="L276" s="137">
        <v>4.45</v>
      </c>
      <c r="M276" s="138"/>
      <c r="N276" s="161">
        <f t="shared" si="16"/>
        <v>8</v>
      </c>
      <c r="O276" s="347">
        <f>AVERAGE(LARGE(E276:G276,{1.23}))</f>
        <v>7.8</v>
      </c>
      <c r="P276" s="161">
        <f t="shared" si="13"/>
        <v>9.4</v>
      </c>
      <c r="Q276" s="347">
        <f>AVERAGE(LARGE(H276:J276,{1.23}))</f>
        <v>9.2</v>
      </c>
      <c r="R276" s="161">
        <f t="shared" si="14"/>
        <v>8.85</v>
      </c>
      <c r="S276" s="161">
        <f>AVERAGE(LARGE(K276:M276,{1.23}))</f>
        <v>4.45</v>
      </c>
      <c r="T276" s="348">
        <f t="shared" si="15"/>
        <v>47.70000000000001</v>
      </c>
    </row>
    <row r="277" spans="1:20" ht="15">
      <c r="A277" s="192">
        <v>28</v>
      </c>
      <c r="B277" s="351" t="s">
        <v>247</v>
      </c>
      <c r="C277" s="352" t="s">
        <v>248</v>
      </c>
      <c r="D277" s="353" t="s">
        <v>15</v>
      </c>
      <c r="E277" s="137">
        <v>8.1</v>
      </c>
      <c r="F277" s="137">
        <v>8</v>
      </c>
      <c r="G277" s="138">
        <v>8</v>
      </c>
      <c r="H277" s="137">
        <v>8.8</v>
      </c>
      <c r="I277" s="137">
        <v>9.1</v>
      </c>
      <c r="J277" s="138">
        <v>9.3</v>
      </c>
      <c r="K277" s="137">
        <v>4.3</v>
      </c>
      <c r="L277" s="137">
        <v>8.35</v>
      </c>
      <c r="M277" s="138">
        <v>4</v>
      </c>
      <c r="N277" s="161">
        <f t="shared" si="16"/>
        <v>8.1</v>
      </c>
      <c r="O277" s="347">
        <f>AVERAGE(LARGE(E277:G277,{1.23}))</f>
        <v>8</v>
      </c>
      <c r="P277" s="161">
        <f t="shared" si="13"/>
        <v>9.3</v>
      </c>
      <c r="Q277" s="347">
        <f>AVERAGE(LARGE(H277:J277,{1.23}))</f>
        <v>9.1</v>
      </c>
      <c r="R277" s="161">
        <f t="shared" si="14"/>
        <v>8.35</v>
      </c>
      <c r="S277" s="161">
        <f>AVERAGE(LARGE(K277:M277,{1.23}))</f>
        <v>4.3</v>
      </c>
      <c r="T277" s="348">
        <f t="shared" si="15"/>
        <v>47.15</v>
      </c>
    </row>
    <row r="278" spans="1:20" ht="15">
      <c r="A278" s="192">
        <v>29</v>
      </c>
      <c r="B278" s="354" t="s">
        <v>249</v>
      </c>
      <c r="C278" s="349" t="s">
        <v>250</v>
      </c>
      <c r="D278" s="350" t="s">
        <v>47</v>
      </c>
      <c r="E278" s="264">
        <v>7.6</v>
      </c>
      <c r="F278" s="264">
        <v>7.7</v>
      </c>
      <c r="G278" s="193">
        <v>7.5</v>
      </c>
      <c r="H278" s="198">
        <v>9</v>
      </c>
      <c r="I278" s="198">
        <v>9</v>
      </c>
      <c r="J278" s="193">
        <v>8.9</v>
      </c>
      <c r="K278" s="198">
        <v>4.35</v>
      </c>
      <c r="L278" s="198">
        <v>3.85</v>
      </c>
      <c r="M278" s="193">
        <v>8.45</v>
      </c>
      <c r="N278" s="194">
        <f t="shared" si="16"/>
        <v>7.7</v>
      </c>
      <c r="O278" s="314">
        <f>AVERAGE(LARGE(E278:G278,{1.23}))</f>
        <v>7.6</v>
      </c>
      <c r="P278" s="194">
        <f t="shared" si="13"/>
        <v>9</v>
      </c>
      <c r="Q278" s="314">
        <f>AVERAGE(LARGE(H278:J278,{1.23}))</f>
        <v>9</v>
      </c>
      <c r="R278" s="194">
        <f t="shared" si="14"/>
        <v>8.45</v>
      </c>
      <c r="S278" s="315">
        <f>AVERAGE(LARGE(K278:M278,{1.23}))</f>
        <v>4.35</v>
      </c>
      <c r="T278" s="316">
        <f t="shared" si="15"/>
        <v>46.1</v>
      </c>
    </row>
    <row r="279" spans="1:20" ht="15">
      <c r="A279" s="192">
        <v>30</v>
      </c>
      <c r="B279" s="351" t="s">
        <v>251</v>
      </c>
      <c r="C279" s="352" t="s">
        <v>252</v>
      </c>
      <c r="D279" s="353" t="s">
        <v>47</v>
      </c>
      <c r="E279" s="137">
        <v>7.8</v>
      </c>
      <c r="F279" s="137">
        <v>9</v>
      </c>
      <c r="G279" s="138">
        <v>8.1</v>
      </c>
      <c r="H279" s="137">
        <v>8.8</v>
      </c>
      <c r="I279" s="137">
        <v>9.5</v>
      </c>
      <c r="J279" s="138">
        <v>9.4</v>
      </c>
      <c r="K279" s="137">
        <v>4.15</v>
      </c>
      <c r="L279" s="137">
        <v>4.1</v>
      </c>
      <c r="M279" s="138">
        <v>4.25</v>
      </c>
      <c r="N279" s="161">
        <f t="shared" si="16"/>
        <v>9</v>
      </c>
      <c r="O279" s="347">
        <f>AVERAGE(LARGE(E279:G279,{1.23}))</f>
        <v>8.1</v>
      </c>
      <c r="P279" s="161">
        <f t="shared" si="13"/>
        <v>9.5</v>
      </c>
      <c r="Q279" s="347">
        <f>AVERAGE(LARGE(H279:J279,{1.23}))</f>
        <v>9.4</v>
      </c>
      <c r="R279" s="161">
        <f t="shared" si="14"/>
        <v>4.25</v>
      </c>
      <c r="S279" s="161">
        <f>AVERAGE(LARGE(K279:M279,{1.23}))</f>
        <v>4.15</v>
      </c>
      <c r="T279" s="348">
        <f t="shared" si="15"/>
        <v>44.4</v>
      </c>
    </row>
    <row r="280" spans="1:20" ht="15.75" thickBot="1">
      <c r="A280" s="246">
        <v>31</v>
      </c>
      <c r="B280" s="112" t="s">
        <v>253</v>
      </c>
      <c r="C280" s="391" t="s">
        <v>254</v>
      </c>
      <c r="D280" s="392" t="s">
        <v>15</v>
      </c>
      <c r="E280" s="393">
        <v>7.5</v>
      </c>
      <c r="F280" s="394">
        <v>7.1</v>
      </c>
      <c r="G280" s="395"/>
      <c r="H280" s="247">
        <v>9.1</v>
      </c>
      <c r="I280" s="394">
        <v>8.7</v>
      </c>
      <c r="J280" s="395"/>
      <c r="K280" s="247">
        <v>4.35</v>
      </c>
      <c r="L280" s="247">
        <v>4.35</v>
      </c>
      <c r="M280" s="395"/>
      <c r="N280" s="374">
        <f t="shared" si="16"/>
        <v>7.5</v>
      </c>
      <c r="O280" s="376">
        <f>AVERAGE(LARGE(E280:G280,{1.23}))</f>
        <v>7.1</v>
      </c>
      <c r="P280" s="374">
        <f t="shared" si="13"/>
        <v>9.1</v>
      </c>
      <c r="Q280" s="376">
        <f>AVERAGE(LARGE(H280:J280,{1.23}))</f>
        <v>8.7</v>
      </c>
      <c r="R280" s="374">
        <f t="shared" si="14"/>
        <v>4.35</v>
      </c>
      <c r="S280" s="376">
        <f>AVERAGE(LARGE(K280:M280,{1.23}))</f>
        <v>4.35</v>
      </c>
      <c r="T280" s="378">
        <f t="shared" si="15"/>
        <v>41.1</v>
      </c>
    </row>
    <row r="281" spans="1:20" ht="60">
      <c r="A281" s="396" t="s">
        <v>255</v>
      </c>
      <c r="B281" s="397"/>
      <c r="C281" s="398"/>
      <c r="D281" s="399"/>
      <c r="E281" s="400"/>
      <c r="F281" s="400"/>
      <c r="G281" s="400"/>
      <c r="H281" s="400"/>
      <c r="I281" s="400"/>
      <c r="J281" s="400"/>
      <c r="K281" s="400"/>
      <c r="L281" s="400"/>
      <c r="M281" s="400"/>
      <c r="N281" s="400"/>
      <c r="O281" s="401"/>
      <c r="P281" s="400"/>
      <c r="Q281" s="401"/>
      <c r="R281" s="401"/>
      <c r="S281" s="400"/>
      <c r="T281" s="400"/>
    </row>
    <row r="282" spans="1:20" ht="15.75" thickBot="1">
      <c r="A282" s="332"/>
      <c r="B282" s="333"/>
      <c r="C282" s="334"/>
      <c r="D282" s="335"/>
      <c r="E282" s="336"/>
      <c r="F282" s="336"/>
      <c r="G282" s="336"/>
      <c r="H282" s="336"/>
      <c r="I282" s="336"/>
      <c r="J282" s="332"/>
      <c r="K282" s="332"/>
      <c r="L282" s="332"/>
      <c r="M282" s="336"/>
      <c r="N282" s="336"/>
      <c r="O282" s="336"/>
      <c r="P282" s="336"/>
      <c r="Q282" s="336"/>
      <c r="R282" s="336"/>
      <c r="S282" s="337"/>
      <c r="T282" s="332"/>
    </row>
    <row r="283" spans="1:20" ht="15">
      <c r="A283" s="106"/>
      <c r="B283" s="290"/>
      <c r="C283" s="291"/>
      <c r="D283" s="292"/>
      <c r="E283" s="293"/>
      <c r="F283" s="294" t="s">
        <v>160</v>
      </c>
      <c r="G283" s="295"/>
      <c r="H283" s="296" t="s">
        <v>161</v>
      </c>
      <c r="I283" s="297"/>
      <c r="J283" s="225"/>
      <c r="K283" s="224"/>
      <c r="L283" s="298" t="s">
        <v>2</v>
      </c>
      <c r="M283" s="297"/>
      <c r="N283" s="224" t="s">
        <v>256</v>
      </c>
      <c r="O283" s="387"/>
      <c r="P283" s="224"/>
      <c r="Q283" s="402"/>
      <c r="R283" s="297"/>
      <c r="S283" s="225"/>
      <c r="T283" s="225" t="s">
        <v>5</v>
      </c>
    </row>
    <row r="284" spans="1:20" ht="15.75" thickBot="1">
      <c r="A284" s="111" t="s">
        <v>6</v>
      </c>
      <c r="B284" s="112" t="s">
        <v>163</v>
      </c>
      <c r="C284" s="299" t="s">
        <v>93</v>
      </c>
      <c r="D284" s="300" t="s">
        <v>7</v>
      </c>
      <c r="E284" s="301" t="s">
        <v>164</v>
      </c>
      <c r="F284" s="302" t="s">
        <v>165</v>
      </c>
      <c r="G284" s="303" t="s">
        <v>166</v>
      </c>
      <c r="H284" s="302" t="s">
        <v>164</v>
      </c>
      <c r="I284" s="302" t="s">
        <v>165</v>
      </c>
      <c r="J284" s="303" t="s">
        <v>166</v>
      </c>
      <c r="K284" s="302" t="s">
        <v>164</v>
      </c>
      <c r="L284" s="302" t="s">
        <v>165</v>
      </c>
      <c r="M284" s="302" t="s">
        <v>166</v>
      </c>
      <c r="N284" s="304" t="s">
        <v>257</v>
      </c>
      <c r="O284" s="305" t="s">
        <v>258</v>
      </c>
      <c r="P284" s="403" t="s">
        <v>169</v>
      </c>
      <c r="Q284" s="404" t="s">
        <v>170</v>
      </c>
      <c r="R284" s="308" t="s">
        <v>171</v>
      </c>
      <c r="S284" s="309" t="s">
        <v>172</v>
      </c>
      <c r="T284" s="303" t="s">
        <v>14</v>
      </c>
    </row>
    <row r="285" spans="1:20" ht="15">
      <c r="A285" s="121">
        <v>1</v>
      </c>
      <c r="B285" s="354" t="s">
        <v>183</v>
      </c>
      <c r="C285" s="349" t="s">
        <v>259</v>
      </c>
      <c r="D285" s="389" t="s">
        <v>176</v>
      </c>
      <c r="E285" s="198">
        <v>9.2</v>
      </c>
      <c r="F285" s="198">
        <v>9</v>
      </c>
      <c r="G285" s="193">
        <v>9.5</v>
      </c>
      <c r="H285" s="198">
        <v>9</v>
      </c>
      <c r="I285" s="198">
        <v>9.5</v>
      </c>
      <c r="J285" s="193">
        <v>9.5</v>
      </c>
      <c r="K285" s="198">
        <v>9.05</v>
      </c>
      <c r="L285" s="198">
        <v>8.5</v>
      </c>
      <c r="M285" s="193">
        <v>8.85</v>
      </c>
      <c r="N285" s="194">
        <f>MAX(E285,F285,G285)</f>
        <v>9.5</v>
      </c>
      <c r="O285" s="314">
        <f>AVERAGE(LARGE(E285:G285,{1.23}))</f>
        <v>9.2</v>
      </c>
      <c r="P285" s="194">
        <f aca="true" t="shared" si="17" ref="P285:P297">MAX(H285:J285)</f>
        <v>9.5</v>
      </c>
      <c r="Q285" s="405">
        <f>AVERAGE(LARGE(H285:J285,{1.23}))</f>
        <v>9.5</v>
      </c>
      <c r="R285" s="194">
        <f aca="true" t="shared" si="18" ref="R285:R297">MAX(K285:M285)</f>
        <v>9.05</v>
      </c>
      <c r="S285" s="315">
        <f>AVERAGE(LARGE(K285:M285,{1.23}))</f>
        <v>8.85</v>
      </c>
      <c r="T285" s="316">
        <f aca="true" t="shared" si="19" ref="T285:T297">N285+O285+P285+Q285+R285+S285</f>
        <v>55.6</v>
      </c>
    </row>
    <row r="286" spans="1:20" ht="15">
      <c r="A286" s="226">
        <v>2</v>
      </c>
      <c r="B286" s="351" t="s">
        <v>260</v>
      </c>
      <c r="C286" s="352" t="s">
        <v>261</v>
      </c>
      <c r="D286" s="353" t="s">
        <v>47</v>
      </c>
      <c r="E286" s="137">
        <v>9.3</v>
      </c>
      <c r="F286" s="137">
        <v>8.3</v>
      </c>
      <c r="G286" s="138">
        <v>9.7</v>
      </c>
      <c r="H286" s="137">
        <v>8.2</v>
      </c>
      <c r="I286" s="137">
        <v>9.2</v>
      </c>
      <c r="J286" s="138">
        <v>9.2</v>
      </c>
      <c r="K286" s="137">
        <v>8.2</v>
      </c>
      <c r="L286" s="137">
        <v>8.75</v>
      </c>
      <c r="M286" s="138">
        <v>8.85</v>
      </c>
      <c r="N286" s="161">
        <f>MAX(E286,F286,G286)</f>
        <v>9.7</v>
      </c>
      <c r="O286" s="347">
        <f>AVERAGE(LARGE(E286:G286,{1.23}))</f>
        <v>9.3</v>
      </c>
      <c r="P286" s="161">
        <f t="shared" si="17"/>
        <v>9.2</v>
      </c>
      <c r="Q286" s="406">
        <f>AVERAGE(LARGE(H286:J286,{1.23}))</f>
        <v>9.2</v>
      </c>
      <c r="R286" s="161">
        <f t="shared" si="18"/>
        <v>8.85</v>
      </c>
      <c r="S286" s="161">
        <f>AVERAGE(LARGE(K286:M286,{1.23}))</f>
        <v>8.75</v>
      </c>
      <c r="T286" s="348">
        <f t="shared" si="19"/>
        <v>55</v>
      </c>
    </row>
    <row r="287" spans="1:20" ht="15">
      <c r="A287" s="143">
        <v>3</v>
      </c>
      <c r="B287" s="351" t="s">
        <v>177</v>
      </c>
      <c r="C287" s="352" t="s">
        <v>262</v>
      </c>
      <c r="D287" s="355" t="s">
        <v>176</v>
      </c>
      <c r="E287" s="137">
        <v>9</v>
      </c>
      <c r="F287" s="137">
        <v>9</v>
      </c>
      <c r="G287" s="138">
        <v>9</v>
      </c>
      <c r="H287" s="137">
        <v>9.5</v>
      </c>
      <c r="I287" s="137">
        <v>9.2</v>
      </c>
      <c r="J287" s="138">
        <v>9.2</v>
      </c>
      <c r="K287" s="137">
        <v>8.6</v>
      </c>
      <c r="L287" s="137">
        <v>9.15</v>
      </c>
      <c r="M287" s="138">
        <v>9</v>
      </c>
      <c r="N287" s="161">
        <f>MAX(E287,F287,G287)</f>
        <v>9</v>
      </c>
      <c r="O287" s="347">
        <f>AVERAGE(LARGE(E287:G287,{1.23}))</f>
        <v>9</v>
      </c>
      <c r="P287" s="161">
        <f t="shared" si="17"/>
        <v>9.5</v>
      </c>
      <c r="Q287" s="406">
        <f>AVERAGE(LARGE(H287:J287,{1.23}))</f>
        <v>9.2</v>
      </c>
      <c r="R287" s="161">
        <f t="shared" si="18"/>
        <v>9.15</v>
      </c>
      <c r="S287" s="161">
        <f>AVERAGE(LARGE(K287:M287,{1.23}))</f>
        <v>9</v>
      </c>
      <c r="T287" s="348">
        <f t="shared" si="19"/>
        <v>54.85</v>
      </c>
    </row>
    <row r="288" spans="1:20" ht="15">
      <c r="A288" s="192">
        <v>4</v>
      </c>
      <c r="B288" s="342">
        <v>1</v>
      </c>
      <c r="C288" s="343" t="s">
        <v>263</v>
      </c>
      <c r="D288" s="407" t="s">
        <v>23</v>
      </c>
      <c r="E288" s="345">
        <v>9.2</v>
      </c>
      <c r="F288" s="345">
        <v>8.7</v>
      </c>
      <c r="G288" s="346">
        <v>9</v>
      </c>
      <c r="H288" s="345">
        <v>9.6</v>
      </c>
      <c r="I288" s="345">
        <v>8.7</v>
      </c>
      <c r="J288" s="346">
        <v>9.7</v>
      </c>
      <c r="K288" s="345">
        <v>8.5</v>
      </c>
      <c r="L288" s="345">
        <v>8.65</v>
      </c>
      <c r="M288" s="346">
        <v>8.6</v>
      </c>
      <c r="N288" s="161">
        <f>MAX(E288,F288,G288)</f>
        <v>9.2</v>
      </c>
      <c r="O288" s="347">
        <f>AVERAGE(LARGE(E288:G288,{1.23}))</f>
        <v>9</v>
      </c>
      <c r="P288" s="345">
        <f t="shared" si="17"/>
        <v>9.7</v>
      </c>
      <c r="Q288" s="406">
        <f>AVERAGE(LARGE(H288:J288,{1.23}))</f>
        <v>9.6</v>
      </c>
      <c r="R288" s="161">
        <f t="shared" si="18"/>
        <v>8.65</v>
      </c>
      <c r="S288" s="161">
        <f>AVERAGE(LARGE(K288:M288,{1.23}))</f>
        <v>8.6</v>
      </c>
      <c r="T288" s="348">
        <f t="shared" si="19"/>
        <v>54.75</v>
      </c>
    </row>
    <row r="289" spans="1:20" ht="15">
      <c r="A289" s="192">
        <v>5</v>
      </c>
      <c r="B289" s="317" t="s">
        <v>264</v>
      </c>
      <c r="C289" s="318" t="s">
        <v>265</v>
      </c>
      <c r="D289" s="369" t="s">
        <v>15</v>
      </c>
      <c r="E289" s="198">
        <v>7.5</v>
      </c>
      <c r="F289" s="198">
        <v>8.8</v>
      </c>
      <c r="G289" s="320">
        <v>9.4</v>
      </c>
      <c r="H289" s="198">
        <v>9.2</v>
      </c>
      <c r="I289" s="198">
        <v>8.8</v>
      </c>
      <c r="J289" s="320">
        <v>9.3</v>
      </c>
      <c r="K289" s="198">
        <v>8.95</v>
      </c>
      <c r="L289" s="198">
        <v>8.6</v>
      </c>
      <c r="M289" s="320">
        <v>4.5</v>
      </c>
      <c r="N289" s="194">
        <f>MAX(E289,F289,G289,)</f>
        <v>9.4</v>
      </c>
      <c r="O289" s="314">
        <f>AVERAGE(LARGE(E289:G289,{1.23}))</f>
        <v>8.8</v>
      </c>
      <c r="P289" s="194">
        <f t="shared" si="17"/>
        <v>9.3</v>
      </c>
      <c r="Q289" s="405">
        <f>AVERAGE(LARGE(H289:J289,{1.23}))</f>
        <v>9.2</v>
      </c>
      <c r="R289" s="194">
        <f t="shared" si="18"/>
        <v>8.95</v>
      </c>
      <c r="S289" s="315">
        <f>AVERAGE(LARGE(K289:M289,{1.23}))</f>
        <v>8.6</v>
      </c>
      <c r="T289" s="316">
        <f t="shared" si="19"/>
        <v>54.25000000000001</v>
      </c>
    </row>
    <row r="290" spans="1:20" ht="15">
      <c r="A290" s="192">
        <v>6</v>
      </c>
      <c r="B290" s="317">
        <v>2</v>
      </c>
      <c r="C290" s="349" t="s">
        <v>266</v>
      </c>
      <c r="D290" s="350" t="s">
        <v>23</v>
      </c>
      <c r="E290" s="194">
        <v>8.5</v>
      </c>
      <c r="F290" s="194">
        <v>8.9</v>
      </c>
      <c r="G290" s="193">
        <v>8.9</v>
      </c>
      <c r="H290" s="198">
        <v>8.9</v>
      </c>
      <c r="I290" s="198">
        <v>9.3</v>
      </c>
      <c r="J290" s="193">
        <v>9.5</v>
      </c>
      <c r="K290" s="194">
        <v>8.8</v>
      </c>
      <c r="L290" s="194">
        <v>8.6</v>
      </c>
      <c r="M290" s="193">
        <v>8.2</v>
      </c>
      <c r="N290" s="194">
        <f aca="true" t="shared" si="20" ref="N290:N297">MAX(E290,F290,G290)</f>
        <v>8.9</v>
      </c>
      <c r="O290" s="314">
        <f>AVERAGE(LARGE(E290:G290,{1.23}))</f>
        <v>8.9</v>
      </c>
      <c r="P290" s="194">
        <f t="shared" si="17"/>
        <v>9.5</v>
      </c>
      <c r="Q290" s="405">
        <f>AVERAGE(LARGE(H290:J290,{1.23}))</f>
        <v>9.3</v>
      </c>
      <c r="R290" s="194">
        <f t="shared" si="18"/>
        <v>8.8</v>
      </c>
      <c r="S290" s="315">
        <f>AVERAGE(LARGE(K290:M290,{1.23}))</f>
        <v>8.6</v>
      </c>
      <c r="T290" s="316">
        <f t="shared" si="19"/>
        <v>54.00000000000001</v>
      </c>
    </row>
    <row r="291" spans="1:20" ht="15">
      <c r="A291" s="192">
        <v>7</v>
      </c>
      <c r="B291" s="354" t="s">
        <v>174</v>
      </c>
      <c r="C291" s="349" t="s">
        <v>267</v>
      </c>
      <c r="D291" s="389" t="s">
        <v>176</v>
      </c>
      <c r="E291" s="264">
        <v>8.2</v>
      </c>
      <c r="F291" s="264">
        <v>8.4</v>
      </c>
      <c r="G291" s="193">
        <v>8.8</v>
      </c>
      <c r="H291" s="198">
        <v>8.2</v>
      </c>
      <c r="I291" s="198">
        <v>8.9</v>
      </c>
      <c r="J291" s="193">
        <v>9.6</v>
      </c>
      <c r="K291" s="194">
        <v>8.7</v>
      </c>
      <c r="L291" s="194">
        <v>8.95</v>
      </c>
      <c r="M291" s="193">
        <v>9.15</v>
      </c>
      <c r="N291" s="194">
        <f t="shared" si="20"/>
        <v>8.8</v>
      </c>
      <c r="O291" s="314">
        <f>AVERAGE(LARGE(E291:G291,{1.23}))</f>
        <v>8.4</v>
      </c>
      <c r="P291" s="194">
        <f t="shared" si="17"/>
        <v>9.6</v>
      </c>
      <c r="Q291" s="405">
        <f>AVERAGE(LARGE(H291:J291,{1.23}))</f>
        <v>8.9</v>
      </c>
      <c r="R291" s="194">
        <f t="shared" si="18"/>
        <v>9.15</v>
      </c>
      <c r="S291" s="315">
        <f>AVERAGE(LARGE(K291:M291,{1.23}))</f>
        <v>8.95</v>
      </c>
      <c r="T291" s="316">
        <f t="shared" si="19"/>
        <v>53.8</v>
      </c>
    </row>
    <row r="292" spans="1:20" ht="15">
      <c r="A292" s="192">
        <v>8</v>
      </c>
      <c r="B292" s="342" t="s">
        <v>268</v>
      </c>
      <c r="C292" s="352" t="s">
        <v>269</v>
      </c>
      <c r="D292" s="353" t="s">
        <v>15</v>
      </c>
      <c r="E292" s="137">
        <v>8.6</v>
      </c>
      <c r="F292" s="137">
        <v>8.8</v>
      </c>
      <c r="G292" s="138">
        <v>8.4</v>
      </c>
      <c r="H292" s="137">
        <v>9.4</v>
      </c>
      <c r="I292" s="137">
        <v>9.2</v>
      </c>
      <c r="J292" s="347">
        <v>8.8</v>
      </c>
      <c r="K292" s="161">
        <v>8.5</v>
      </c>
      <c r="L292" s="161">
        <v>8.95</v>
      </c>
      <c r="M292" s="347">
        <v>8.75</v>
      </c>
      <c r="N292" s="161">
        <f t="shared" si="20"/>
        <v>8.8</v>
      </c>
      <c r="O292" s="347">
        <f>AVERAGE(LARGE(E292:G292,{1.23}))</f>
        <v>8.6</v>
      </c>
      <c r="P292" s="161">
        <f t="shared" si="17"/>
        <v>9.4</v>
      </c>
      <c r="Q292" s="406">
        <f>AVERAGE(LARGE(H292:J292,{1.23}))</f>
        <v>9.2</v>
      </c>
      <c r="R292" s="161">
        <f t="shared" si="18"/>
        <v>8.95</v>
      </c>
      <c r="S292" s="161">
        <f>AVERAGE(LARGE(K292:M292,{1.23}))</f>
        <v>8.75</v>
      </c>
      <c r="T292" s="348">
        <f t="shared" si="19"/>
        <v>53.7</v>
      </c>
    </row>
    <row r="293" spans="1:20" ht="15">
      <c r="A293" s="192">
        <v>9</v>
      </c>
      <c r="B293" s="351" t="s">
        <v>270</v>
      </c>
      <c r="C293" s="352" t="s">
        <v>271</v>
      </c>
      <c r="D293" s="353" t="s">
        <v>15</v>
      </c>
      <c r="E293" s="137">
        <v>8.1</v>
      </c>
      <c r="F293" s="137">
        <v>8.7</v>
      </c>
      <c r="G293" s="138">
        <v>8.4</v>
      </c>
      <c r="H293" s="137">
        <v>9.3</v>
      </c>
      <c r="I293" s="137">
        <v>9.1</v>
      </c>
      <c r="J293" s="138">
        <v>9</v>
      </c>
      <c r="K293" s="137">
        <v>7.9</v>
      </c>
      <c r="L293" s="137">
        <v>8.65</v>
      </c>
      <c r="M293" s="138">
        <v>8.25</v>
      </c>
      <c r="N293" s="161">
        <f t="shared" si="20"/>
        <v>8.7</v>
      </c>
      <c r="O293" s="347">
        <f>AVERAGE(LARGE(E293:G293,{1.23}))</f>
        <v>8.4</v>
      </c>
      <c r="P293" s="161">
        <f t="shared" si="17"/>
        <v>9.3</v>
      </c>
      <c r="Q293" s="406">
        <f>AVERAGE(LARGE(H293:J293,{1.23}))</f>
        <v>9.1</v>
      </c>
      <c r="R293" s="161">
        <f t="shared" si="18"/>
        <v>8.65</v>
      </c>
      <c r="S293" s="161">
        <f>AVERAGE(LARGE(K293:M293,{1.23}))</f>
        <v>8.25</v>
      </c>
      <c r="T293" s="348">
        <f t="shared" si="19"/>
        <v>52.4</v>
      </c>
    </row>
    <row r="294" spans="1:20" ht="15">
      <c r="A294" s="192">
        <v>10</v>
      </c>
      <c r="B294" s="351" t="s">
        <v>181</v>
      </c>
      <c r="C294" s="352" t="s">
        <v>272</v>
      </c>
      <c r="D294" s="355" t="s">
        <v>176</v>
      </c>
      <c r="E294" s="137">
        <v>8.2</v>
      </c>
      <c r="F294" s="137">
        <v>8.3</v>
      </c>
      <c r="G294" s="138"/>
      <c r="H294" s="137">
        <v>9</v>
      </c>
      <c r="I294" s="137">
        <v>8.8</v>
      </c>
      <c r="J294" s="138"/>
      <c r="K294" s="137">
        <v>8.7</v>
      </c>
      <c r="L294" s="137">
        <v>8.95</v>
      </c>
      <c r="M294" s="138"/>
      <c r="N294" s="161">
        <f t="shared" si="20"/>
        <v>8.3</v>
      </c>
      <c r="O294" s="347">
        <f>AVERAGE(LARGE(E294:G294,{1.23}))</f>
        <v>8.2</v>
      </c>
      <c r="P294" s="161">
        <f t="shared" si="17"/>
        <v>9</v>
      </c>
      <c r="Q294" s="406">
        <f>AVERAGE(LARGE(H294:J294,{1.23}))</f>
        <v>8.8</v>
      </c>
      <c r="R294" s="161">
        <f t="shared" si="18"/>
        <v>8.95</v>
      </c>
      <c r="S294" s="161">
        <f>AVERAGE(LARGE(K294:M294,{1.23}))</f>
        <v>8.7</v>
      </c>
      <c r="T294" s="348">
        <f t="shared" si="19"/>
        <v>51.95</v>
      </c>
    </row>
    <row r="295" spans="1:20" ht="15">
      <c r="A295" s="192">
        <v>11</v>
      </c>
      <c r="B295" s="354" t="s">
        <v>231</v>
      </c>
      <c r="C295" s="349" t="s">
        <v>273</v>
      </c>
      <c r="D295" s="350" t="s">
        <v>47</v>
      </c>
      <c r="E295" s="198">
        <v>8.6</v>
      </c>
      <c r="F295" s="198">
        <v>8.1</v>
      </c>
      <c r="G295" s="193">
        <v>8.2</v>
      </c>
      <c r="H295" s="264">
        <v>7.3</v>
      </c>
      <c r="I295" s="264">
        <v>9.1</v>
      </c>
      <c r="J295" s="193">
        <v>8.6</v>
      </c>
      <c r="K295" s="198">
        <v>8.6</v>
      </c>
      <c r="L295" s="198">
        <v>8.7</v>
      </c>
      <c r="M295" s="193">
        <v>8.65</v>
      </c>
      <c r="N295" s="194">
        <f t="shared" si="20"/>
        <v>8.6</v>
      </c>
      <c r="O295" s="314">
        <f>AVERAGE(LARGE(E295:G295,{1.23}))</f>
        <v>8.2</v>
      </c>
      <c r="P295" s="194">
        <f t="shared" si="17"/>
        <v>9.1</v>
      </c>
      <c r="Q295" s="405">
        <f>AVERAGE(LARGE(H295:J295,{1.23}))</f>
        <v>8.6</v>
      </c>
      <c r="R295" s="194">
        <f t="shared" si="18"/>
        <v>8.7</v>
      </c>
      <c r="S295" s="315">
        <f>AVERAGE(LARGE(K295:M295,{1.23}))</f>
        <v>8.65</v>
      </c>
      <c r="T295" s="316">
        <f t="shared" si="19"/>
        <v>51.85</v>
      </c>
    </row>
    <row r="296" spans="1:20" ht="15">
      <c r="A296" s="192">
        <v>12</v>
      </c>
      <c r="B296" s="310" t="s">
        <v>274</v>
      </c>
      <c r="C296" s="311" t="s">
        <v>275</v>
      </c>
      <c r="D296" s="312" t="s">
        <v>15</v>
      </c>
      <c r="E296" s="194">
        <v>8.8</v>
      </c>
      <c r="F296" s="194">
        <v>8.2</v>
      </c>
      <c r="G296" s="313">
        <v>8.9</v>
      </c>
      <c r="H296" s="194">
        <v>9.5</v>
      </c>
      <c r="I296" s="194">
        <v>9.6</v>
      </c>
      <c r="J296" s="313">
        <v>9.5</v>
      </c>
      <c r="K296" s="194">
        <v>4.35</v>
      </c>
      <c r="L296" s="194">
        <v>4.1</v>
      </c>
      <c r="M296" s="313">
        <v>8.55</v>
      </c>
      <c r="N296" s="194">
        <f t="shared" si="20"/>
        <v>8.9</v>
      </c>
      <c r="O296" s="314">
        <f>AVERAGE(LARGE(E296:G296,{1.23}))</f>
        <v>8.8</v>
      </c>
      <c r="P296" s="194">
        <f t="shared" si="17"/>
        <v>9.6</v>
      </c>
      <c r="Q296" s="405">
        <f>AVERAGE(LARGE(H296:J296,{1.23}))</f>
        <v>9.5</v>
      </c>
      <c r="R296" s="194">
        <f t="shared" si="18"/>
        <v>8.55</v>
      </c>
      <c r="S296" s="315">
        <f>AVERAGE(LARGE(K296:M296,{1.23}))</f>
        <v>4.35</v>
      </c>
      <c r="T296" s="316">
        <f t="shared" si="19"/>
        <v>49.70000000000001</v>
      </c>
    </row>
    <row r="297" spans="1:20" ht="15.75" thickBot="1">
      <c r="A297" s="246">
        <v>13</v>
      </c>
      <c r="B297" s="370" t="s">
        <v>276</v>
      </c>
      <c r="C297" s="371" t="s">
        <v>277</v>
      </c>
      <c r="D297" s="408" t="s">
        <v>15</v>
      </c>
      <c r="E297" s="409">
        <v>8</v>
      </c>
      <c r="F297" s="410">
        <v>8.1</v>
      </c>
      <c r="G297" s="411">
        <v>8.2</v>
      </c>
      <c r="H297" s="374">
        <v>9.3</v>
      </c>
      <c r="I297" s="374">
        <v>8.1</v>
      </c>
      <c r="J297" s="411">
        <v>8.9</v>
      </c>
      <c r="K297" s="374">
        <v>4.3</v>
      </c>
      <c r="L297" s="374">
        <v>3.9</v>
      </c>
      <c r="M297" s="411">
        <v>3.95</v>
      </c>
      <c r="N297" s="374">
        <f t="shared" si="20"/>
        <v>8.2</v>
      </c>
      <c r="O297" s="376">
        <f>AVERAGE(LARGE(E297:G297,{1.23}))</f>
        <v>8.1</v>
      </c>
      <c r="P297" s="374">
        <f t="shared" si="17"/>
        <v>9.3</v>
      </c>
      <c r="Q297" s="412">
        <f>AVERAGE(LARGE(H297:J297,{1.23}))</f>
        <v>8.9</v>
      </c>
      <c r="R297" s="374">
        <f t="shared" si="18"/>
        <v>4.3</v>
      </c>
      <c r="S297" s="377">
        <f>AVERAGE(LARGE(K297:M297,{1.23}))</f>
        <v>3.95</v>
      </c>
      <c r="T297" s="378">
        <f t="shared" si="19"/>
        <v>42.75</v>
      </c>
    </row>
    <row r="298" spans="1:20" ht="60">
      <c r="A298" s="413" t="s">
        <v>278</v>
      </c>
      <c r="B298" s="397"/>
      <c r="C298" s="398"/>
      <c r="D298" s="399"/>
      <c r="E298" s="400"/>
      <c r="F298" s="400"/>
      <c r="G298" s="400"/>
      <c r="H298" s="400"/>
      <c r="I298" s="400"/>
      <c r="J298" s="400"/>
      <c r="K298" s="400"/>
      <c r="L298" s="400"/>
      <c r="M298" s="400"/>
      <c r="N298" s="400"/>
      <c r="O298" s="400"/>
      <c r="P298" s="400"/>
      <c r="Q298" s="401"/>
      <c r="R298" s="400"/>
      <c r="S298" s="400"/>
      <c r="T298" s="400"/>
    </row>
    <row r="299" spans="1:20" ht="15.75" thickBot="1">
      <c r="A299" s="102"/>
      <c r="B299" s="414"/>
      <c r="C299" s="415"/>
      <c r="D299" s="416"/>
      <c r="E299" s="417"/>
      <c r="F299" s="417"/>
      <c r="G299" s="417"/>
      <c r="H299" s="417"/>
      <c r="I299" s="417"/>
      <c r="J299" s="102"/>
      <c r="K299" s="102"/>
      <c r="L299" s="102"/>
      <c r="M299" s="102"/>
      <c r="N299" s="417"/>
      <c r="O299" s="417"/>
      <c r="P299" s="417"/>
      <c r="Q299" s="417"/>
      <c r="R299" s="418"/>
      <c r="S299" s="418"/>
      <c r="T299" s="102"/>
    </row>
    <row r="300" spans="1:20" ht="15">
      <c r="A300" s="106"/>
      <c r="B300" s="290"/>
      <c r="C300" s="291"/>
      <c r="D300" s="292"/>
      <c r="E300" s="293"/>
      <c r="F300" s="294" t="s">
        <v>160</v>
      </c>
      <c r="G300" s="295"/>
      <c r="H300" s="296" t="s">
        <v>161</v>
      </c>
      <c r="I300" s="297"/>
      <c r="J300" s="225"/>
      <c r="K300" s="224"/>
      <c r="L300" s="298" t="s">
        <v>2</v>
      </c>
      <c r="M300" s="224"/>
      <c r="N300" s="223" t="s">
        <v>279</v>
      </c>
      <c r="O300" s="224"/>
      <c r="P300" s="419"/>
      <c r="Q300" s="387"/>
      <c r="R300" s="224"/>
      <c r="S300" s="225"/>
      <c r="T300" s="225" t="s">
        <v>5</v>
      </c>
    </row>
    <row r="301" spans="1:20" ht="15.75" thickBot="1">
      <c r="A301" s="111" t="s">
        <v>6</v>
      </c>
      <c r="B301" s="112" t="s">
        <v>163</v>
      </c>
      <c r="C301" s="299" t="s">
        <v>93</v>
      </c>
      <c r="D301" s="300" t="s">
        <v>7</v>
      </c>
      <c r="E301" s="301" t="s">
        <v>164</v>
      </c>
      <c r="F301" s="302" t="s">
        <v>165</v>
      </c>
      <c r="G301" s="303" t="s">
        <v>166</v>
      </c>
      <c r="H301" s="302" t="s">
        <v>164</v>
      </c>
      <c r="I301" s="302" t="s">
        <v>165</v>
      </c>
      <c r="J301" s="303" t="s">
        <v>166</v>
      </c>
      <c r="K301" s="302" t="s">
        <v>164</v>
      </c>
      <c r="L301" s="302" t="s">
        <v>165</v>
      </c>
      <c r="M301" s="303" t="s">
        <v>166</v>
      </c>
      <c r="N301" s="304" t="s">
        <v>167</v>
      </c>
      <c r="O301" s="305" t="s">
        <v>168</v>
      </c>
      <c r="P301" s="306" t="s">
        <v>169</v>
      </c>
      <c r="Q301" s="307" t="s">
        <v>170</v>
      </c>
      <c r="R301" s="308" t="s">
        <v>171</v>
      </c>
      <c r="S301" s="309" t="s">
        <v>172</v>
      </c>
      <c r="T301" s="303" t="s">
        <v>14</v>
      </c>
    </row>
    <row r="302" spans="1:20" ht="15">
      <c r="A302" s="121">
        <v>1</v>
      </c>
      <c r="B302" s="351" t="s">
        <v>280</v>
      </c>
      <c r="C302" s="352" t="s">
        <v>281</v>
      </c>
      <c r="D302" s="353" t="s">
        <v>15</v>
      </c>
      <c r="E302" s="161">
        <v>8.3</v>
      </c>
      <c r="F302" s="137">
        <v>8.1</v>
      </c>
      <c r="G302" s="138"/>
      <c r="H302" s="161">
        <v>8.3</v>
      </c>
      <c r="I302" s="137">
        <v>9</v>
      </c>
      <c r="J302" s="138"/>
      <c r="K302" s="161">
        <v>8.3</v>
      </c>
      <c r="L302" s="161">
        <v>7.8</v>
      </c>
      <c r="M302" s="138"/>
      <c r="N302" s="161">
        <f>MAX(E302,F302,G302)</f>
        <v>8.3</v>
      </c>
      <c r="O302" s="347">
        <f>AVERAGE(LARGE(E302:G302,{1.23}))</f>
        <v>8.1</v>
      </c>
      <c r="P302" s="161">
        <f>MAX(H302:J302)</f>
        <v>9</v>
      </c>
      <c r="Q302" s="347">
        <f>AVERAGE(LARGE(H302:J302,{1.23}))</f>
        <v>8.3</v>
      </c>
      <c r="R302" s="161">
        <f>MAX(K302:M302)</f>
        <v>8.3</v>
      </c>
      <c r="S302" s="161">
        <f>AVERAGE(LARGE(K302:M302,{1.23}))</f>
        <v>7.8</v>
      </c>
      <c r="T302" s="348">
        <f>N302+O302+P302+Q302+R302+S302</f>
        <v>49.8</v>
      </c>
    </row>
    <row r="303" spans="1:20" ht="15">
      <c r="A303" s="226">
        <v>2</v>
      </c>
      <c r="B303" s="317" t="s">
        <v>282</v>
      </c>
      <c r="C303" s="318" t="s">
        <v>283</v>
      </c>
      <c r="D303" s="369" t="s">
        <v>47</v>
      </c>
      <c r="E303" s="198">
        <v>8</v>
      </c>
      <c r="F303" s="198">
        <v>7.2</v>
      </c>
      <c r="G303" s="320"/>
      <c r="H303" s="198">
        <v>8.5</v>
      </c>
      <c r="I303" s="198">
        <v>9.2</v>
      </c>
      <c r="J303" s="320"/>
      <c r="K303" s="198">
        <v>8.2</v>
      </c>
      <c r="L303" s="198">
        <v>8.3</v>
      </c>
      <c r="M303" s="320"/>
      <c r="N303" s="194">
        <f>MAX(E303,F303,G303,)</f>
        <v>8</v>
      </c>
      <c r="O303" s="314">
        <f>AVERAGE(LARGE(E303:G303,{1.23}))</f>
        <v>7.2</v>
      </c>
      <c r="P303" s="194">
        <f>MAX(H303:J303)</f>
        <v>9.2</v>
      </c>
      <c r="Q303" s="314">
        <f>AVERAGE(LARGE(H303:J303,{1.23}))</f>
        <v>8.5</v>
      </c>
      <c r="R303" s="194">
        <f>MAX(K303:M303)</f>
        <v>8.3</v>
      </c>
      <c r="S303" s="315">
        <f>AVERAGE(LARGE(K303:M303,{1.23}))</f>
        <v>8.2</v>
      </c>
      <c r="T303" s="316">
        <f>N303+O303+P303+Q303+R303+S303</f>
        <v>49.400000000000006</v>
      </c>
    </row>
    <row r="304" spans="1:20" ht="15.75" thickBot="1">
      <c r="A304" s="321">
        <v>3</v>
      </c>
      <c r="B304" s="370" t="s">
        <v>284</v>
      </c>
      <c r="C304" s="371" t="s">
        <v>285</v>
      </c>
      <c r="D304" s="420" t="s">
        <v>15</v>
      </c>
      <c r="E304" s="373">
        <v>6.2</v>
      </c>
      <c r="F304" s="374">
        <v>7.9</v>
      </c>
      <c r="G304" s="375"/>
      <c r="H304" s="374">
        <v>9.3</v>
      </c>
      <c r="I304" s="374">
        <v>9</v>
      </c>
      <c r="J304" s="375"/>
      <c r="K304" s="374">
        <v>8.25</v>
      </c>
      <c r="L304" s="374">
        <v>8.05</v>
      </c>
      <c r="M304" s="375"/>
      <c r="N304" s="374">
        <f>MAX(E304,F304,G304)</f>
        <v>7.9</v>
      </c>
      <c r="O304" s="376">
        <f>AVERAGE(LARGE(E304:G304,{1.23}))</f>
        <v>6.2</v>
      </c>
      <c r="P304" s="374">
        <f>MAX(H304:J304)</f>
        <v>9.3</v>
      </c>
      <c r="Q304" s="376">
        <f>AVERAGE(LARGE(H304:J304,{1.23}))</f>
        <v>9</v>
      </c>
      <c r="R304" s="374">
        <f>MAX(K304:M304)</f>
        <v>8.25</v>
      </c>
      <c r="S304" s="377">
        <f>AVERAGE(LARGE(K304:M304,{1.23}))</f>
        <v>8.05</v>
      </c>
      <c r="T304" s="378">
        <f>N304+O304+P304+Q304+R304+S304</f>
        <v>48.7</v>
      </c>
    </row>
  </sheetData>
  <sheetProtection/>
  <protectedRanges>
    <protectedRange sqref="J180:K182" name="Intervallo3"/>
    <protectedRange sqref="G180:H182" name="Intervallo2"/>
    <protectedRange sqref="B180:E182" name="Intervallo1"/>
    <protectedRange sqref="J187:K189" name="Intervallo3_1"/>
    <protectedRange sqref="G187:H189" name="Intervallo2_1"/>
    <protectedRange sqref="B187:E189" name="Intervallo1_1"/>
    <protectedRange sqref="J194:K199" name="Intervallo3_2"/>
    <protectedRange sqref="G194:H199" name="Intervallo2_2"/>
    <protectedRange sqref="B194:E199" name="Intervallo1_2"/>
    <protectedRange sqref="J204:K209" name="Intervallo3_3"/>
    <protectedRange sqref="G204:H209" name="Intervallo2_3"/>
    <protectedRange sqref="B204:E209" name="Intervallo1_3"/>
    <protectedRange sqref="J214:K216" name="Intervallo3_1_1"/>
    <protectedRange sqref="G214:H216" name="Intervallo2_1_1"/>
    <protectedRange sqref="B214:E216" name="Intervallo1_1_1"/>
  </protectedRanges>
  <mergeCells count="67">
    <mergeCell ref="E3:G3"/>
    <mergeCell ref="H3:J3"/>
    <mergeCell ref="K3:M3"/>
    <mergeCell ref="N3:P3"/>
    <mergeCell ref="E10:G10"/>
    <mergeCell ref="H10:J10"/>
    <mergeCell ref="K10:M10"/>
    <mergeCell ref="N10:P10"/>
    <mergeCell ref="E17:G17"/>
    <mergeCell ref="H17:J17"/>
    <mergeCell ref="K17:M17"/>
    <mergeCell ref="N17:Q17"/>
    <mergeCell ref="E24:G24"/>
    <mergeCell ref="H24:J24"/>
    <mergeCell ref="K24:M24"/>
    <mergeCell ref="N24:Q24"/>
    <mergeCell ref="E32:G32"/>
    <mergeCell ref="H32:J32"/>
    <mergeCell ref="K32:M32"/>
    <mergeCell ref="N32:Q32"/>
    <mergeCell ref="E39:G39"/>
    <mergeCell ref="E46:G46"/>
    <mergeCell ref="E53:G53"/>
    <mergeCell ref="E60:G60"/>
    <mergeCell ref="E67:G67"/>
    <mergeCell ref="H67:J67"/>
    <mergeCell ref="K67:M67"/>
    <mergeCell ref="N67:P67"/>
    <mergeCell ref="E74:G74"/>
    <mergeCell ref="E85:G85"/>
    <mergeCell ref="E96:G96"/>
    <mergeCell ref="E150:G150"/>
    <mergeCell ref="H150:J150"/>
    <mergeCell ref="K150:M150"/>
    <mergeCell ref="N150:P150"/>
    <mergeCell ref="E107:G107"/>
    <mergeCell ref="E118:G118"/>
    <mergeCell ref="E126:G126"/>
    <mergeCell ref="E134:G134"/>
    <mergeCell ref="E142:G142"/>
    <mergeCell ref="D157:F157"/>
    <mergeCell ref="G157:I157"/>
    <mergeCell ref="J157:L157"/>
    <mergeCell ref="M157:O157"/>
    <mergeCell ref="D164:F164"/>
    <mergeCell ref="G164:I164"/>
    <mergeCell ref="J164:L164"/>
    <mergeCell ref="M164:O164"/>
    <mergeCell ref="D171:F171"/>
    <mergeCell ref="G171:I171"/>
    <mergeCell ref="J171:L171"/>
    <mergeCell ref="M171:O171"/>
    <mergeCell ref="D178:F178"/>
    <mergeCell ref="G178:I178"/>
    <mergeCell ref="J178:L178"/>
    <mergeCell ref="D185:F185"/>
    <mergeCell ref="G185:I185"/>
    <mergeCell ref="J185:L185"/>
    <mergeCell ref="D192:F192"/>
    <mergeCell ref="G192:I192"/>
    <mergeCell ref="J192:L192"/>
    <mergeCell ref="D202:F202"/>
    <mergeCell ref="G202:I202"/>
    <mergeCell ref="J202:L202"/>
    <mergeCell ref="D212:F212"/>
    <mergeCell ref="G212:I212"/>
    <mergeCell ref="J212:L212"/>
  </mergeCell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Presidenza Regionale</dc:creator>
  <cp:keywords/>
  <dc:description/>
  <cp:lastModifiedBy>Presidenza Regionale</cp:lastModifiedBy>
  <dcterms:created xsi:type="dcterms:W3CDTF">2019-03-04T10:03:25Z</dcterms:created>
  <dcterms:modified xsi:type="dcterms:W3CDTF">2019-03-06T08:23:25Z</dcterms:modified>
  <cp:category/>
  <cp:version/>
  <cp:contentType/>
  <cp:contentStatus/>
</cp:coreProperties>
</file>